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Creative Services Group\Design\TSD\TSD Ukraine Grain Transportation\May 2024\"/>
    </mc:Choice>
  </mc:AlternateContent>
  <xr:revisionPtr revIDLastSave="0" documentId="13_ncr:1_{6CBC3BB7-95D8-4BB7-8C0F-926BE3873362}" xr6:coauthVersionLast="47" xr6:coauthVersionMax="47" xr10:uidLastSave="{00000000-0000-0000-0000-000000000000}"/>
  <bookViews>
    <workbookView xWindow="28680" yWindow="-3165" windowWidth="15990" windowHeight="24720" firstSheet="1" activeTab="1" xr2:uid="{1B1A26A5-26C3-44A0-9DDD-2254132D4527}"/>
  </bookViews>
  <sheets>
    <sheet name="Table 1b Ukraine modalshare new" sheetId="1" r:id="rId1"/>
    <sheet name="Table 1c Exports-Western routes" sheetId="3" r:id="rId2"/>
    <sheet name="Fig.1a monthly maritime export" sheetId="4" r:id="rId3"/>
    <sheet name="UN Grain I" sheetId="2" r:id="rId4"/>
  </sheets>
  <externalReferences>
    <externalReference r:id="rId5"/>
    <externalReference r:id="rId6"/>
    <externalReference r:id="rId7"/>
  </externalReferences>
  <definedNames>
    <definedName name="miles_to_km" localSheetId="2">[1]input!$C$66</definedName>
    <definedName name="miles_to_km">[2]input!$C$60</definedName>
    <definedName name="sa" localSheetId="2">#REF!</definedName>
    <definedName name="sa">[3]input!$C$32</definedName>
    <definedName name="sd" localSheetId="2">#REF!</definedName>
    <definedName name="sd">[3]input!$C$60</definedName>
    <definedName name="ss" localSheetId="2">#REF!</definedName>
    <definedName name="ss">[3]input!$C$60</definedName>
    <definedName name="sx" localSheetId="2">#REF!</definedName>
    <definedName name="sx">[3]input!$C$32</definedName>
    <definedName name="wagon_load" localSheetId="2">[1]input!$C$35</definedName>
    <definedName name="wagon_load">[2]input!$C$32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4" l="1"/>
  <c r="N7" i="4"/>
  <c r="N6" i="4"/>
  <c r="N5" i="4"/>
  <c r="B17" i="2"/>
</calcChain>
</file>

<file path=xl/sharedStrings.xml><?xml version="1.0" encoding="utf-8"?>
<sst xmlns="http://schemas.openxmlformats.org/spreadsheetml/2006/main" count="101" uniqueCount="75">
  <si>
    <t>Modal split of grain and oilseeds export deliveries to Ukrainian ports</t>
  </si>
  <si>
    <t>1000 tones</t>
  </si>
  <si>
    <t>share</t>
  </si>
  <si>
    <t>railway</t>
  </si>
  <si>
    <t>river</t>
  </si>
  <si>
    <t>truck</t>
  </si>
  <si>
    <t>Total</t>
  </si>
  <si>
    <t>Source: Ukrzaliznitsya, Ukrainian Sea Ports Authorities</t>
  </si>
  <si>
    <t>Year &amp; Type of  Movement</t>
  </si>
  <si>
    <t>Rail</t>
  </si>
  <si>
    <t>Truck</t>
  </si>
  <si>
    <t>1,000 Tons</t>
  </si>
  <si>
    <t>Percent</t>
  </si>
  <si>
    <t xml:space="preserve">The majority of export (69%) was delivered by maritime transport (through the Black Sea and Danube ports) </t>
  </si>
  <si>
    <t>Railway</t>
  </si>
  <si>
    <t>Road</t>
  </si>
  <si>
    <t>Ferry</t>
  </si>
  <si>
    <t>All agri</t>
  </si>
  <si>
    <t>% share</t>
  </si>
  <si>
    <t>Wheat, corn, soybeans</t>
  </si>
  <si>
    <t>Ports</t>
  </si>
  <si>
    <t>Source: 
Ministry of Agrarian Policy and Food of Ukraine</t>
  </si>
  <si>
    <t>https://public.tableau.com/app/profile/fsuw/viz/ENGExportofAgriproducts/Dashboard1</t>
  </si>
  <si>
    <t xml:space="preserve">Total </t>
  </si>
  <si>
    <t>R+R+F</t>
  </si>
  <si>
    <t xml:space="preserve">“The majority of export (69%) was delivered by maritime transport (through the Black Sea and Danube ports) as the most comprehensive transport mode, while railway transport was suffering from the limited throughput capacity of the western border crossings. Share of railway was 24% of export volumes, while truck deliveries accounted for 7% (Ministry of Agrarian Policy and Food of Ukraine). By rail and truck the grain was exported through the western border of Ukraine and further to or via EU.” </t>
  </si>
  <si>
    <t>Andrii:</t>
  </si>
  <si>
    <t>-</t>
  </si>
  <si>
    <t>Country/ Railway station on border</t>
  </si>
  <si>
    <t>Hungary</t>
  </si>
  <si>
    <t>Batyovo</t>
  </si>
  <si>
    <t>Chop</t>
  </si>
  <si>
    <t>Moldova</t>
  </si>
  <si>
    <t>Mohyliv-Podilskyi</t>
  </si>
  <si>
    <t>Sokyryany</t>
  </si>
  <si>
    <t>Ungheni</t>
  </si>
  <si>
    <t>Poland</t>
  </si>
  <si>
    <t>Izov</t>
  </si>
  <si>
    <t>Mostyska-II</t>
  </si>
  <si>
    <t>Yagodyn</t>
  </si>
  <si>
    <t>Romania</t>
  </si>
  <si>
    <t>Diakovo</t>
  </si>
  <si>
    <t>Vadul-Siret</t>
  </si>
  <si>
    <t>Slovakia</t>
  </si>
  <si>
    <t>Uzhgorod</t>
  </si>
  <si>
    <t>* Grain and oilseeds refer to corn, wheat, soybeans, rapeseed, barley, and sunflower seeds</t>
  </si>
  <si>
    <t>** 2021 and 2022 accurate data, 2023 estimation</t>
  </si>
  <si>
    <t>1,000 Tons**</t>
  </si>
  <si>
    <t>Corn, wheat and soybeans export through ports, mln. tones, 2023</t>
  </si>
  <si>
    <t>January</t>
  </si>
  <si>
    <t>February</t>
  </si>
  <si>
    <t>March</t>
  </si>
  <si>
    <t>April</t>
  </si>
  <si>
    <t>May</t>
  </si>
  <si>
    <t>June</t>
  </si>
  <si>
    <t>July</t>
  </si>
  <si>
    <t>August</t>
  </si>
  <si>
    <t>September</t>
  </si>
  <si>
    <t>October</t>
  </si>
  <si>
    <t>November</t>
  </si>
  <si>
    <t>December</t>
  </si>
  <si>
    <t>Total export through ports</t>
  </si>
  <si>
    <t>Source: Ministry of Agrarian Policy and Food of Ukraine.</t>
  </si>
  <si>
    <t>Under Black Sea Grain Initiative (BSGI)</t>
  </si>
  <si>
    <r>
      <t>Figure 1a. Ukrainian grain and oilseeds* monthly maritime export, 2023</t>
    </r>
    <r>
      <rPr>
        <sz val="12"/>
        <rFont val="Calibri"/>
        <family val="2"/>
      </rPr>
      <t>  </t>
    </r>
  </si>
  <si>
    <t>Source: Ukrainian Railways, Ukrainian Sea Ports Authorities, and Centre for Transport Strategies.</t>
  </si>
  <si>
    <t>Ukrzaliznytsia</t>
  </si>
  <si>
    <r>
      <t>Barge via Dnipro river</t>
    </r>
    <r>
      <rPr>
        <b/>
        <vertAlign val="superscript"/>
        <sz val="11"/>
        <rFont val="Calibri"/>
        <family val="2"/>
        <scheme val="minor"/>
      </rPr>
      <t>1</t>
    </r>
  </si>
  <si>
    <t>Source: Ukrainian Railway, Ministry of Agrarian Policy and Food of Ukraine, Centre for Transport Strategies (CFTS).</t>
  </si>
  <si>
    <t>* Grain and oilseeds refer to corn, wheat, and soybeans.</t>
  </si>
  <si>
    <r>
      <rPr>
        <vertAlign val="superscript"/>
        <sz val="9"/>
        <color theme="1"/>
        <rFont val="Calibri"/>
        <family val="2"/>
        <scheme val="minor"/>
      </rPr>
      <t>1</t>
    </r>
    <r>
      <rPr>
        <sz val="9"/>
        <rFont val="Calibri"/>
        <family val="2"/>
        <scheme val="minor"/>
      </rPr>
      <t>From January to February 2022, navigation on the Dnipro River was closed because of winter conditions. From March to December, in both 2022 and 2023, navigation was also closed for security reasons related to the war with Russia. From 2018 to 2019, barged volumes included those for the Southern Bug River, and 2020-21 volumes included those for the Dnipro and Southern Bug Rivers. The barged volumes did not include shipments via the Danube River ports.</t>
    </r>
  </si>
  <si>
    <t>*"Grain” refers to corn, wheat, and barley. “Oilseeds” refers to soybeans, rapeseed, and sunflower seeds.</t>
  </si>
  <si>
    <t>The United Nation-brokered Black Sea Grain Initiative (BSGI) was in place from the end of July 27, 2022, to July 17, 2023. BSGI facilitated Ukraine’s use of its Black Sea ports of Chornomorsk, Odesa, and Pivdennyi. On August 10, 2023, Ukraine announced the opening of a “humanitarian corridor” for ships bound for African and Asian markets (Reuters). New Corridor includes the Danube River and Black Sea ports.</t>
  </si>
  <si>
    <t>Table 1b. Tonnages and modal shares for Ukrainian grain and oilseeds exports, 2018-23</t>
  </si>
  <si>
    <t>Table 1c. Export of grain and oilseeds* from Ukraine through western routes, 2021-23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</si>
</sst>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_(* #,##0_);_(* \(#,##0\);_(* &quot;-&quot;??_);_(@_)"/>
    <numFmt numFmtId="166" formatCode="0.000"/>
    <numFmt numFmtId="167" formatCode="0.0"/>
    <numFmt numFmtId="168" formatCode="_(* #,##0.0_);_(* \(#,##0.0\);_(* &quot;-&quot;??_);_(@_)"/>
    <numFmt numFmtId="169" formatCode="_-* #,##0.00_-;\-* #,##0.00_-;_-* &quot;-&quot;??_-;_-@_-"/>
  </numFmts>
  <fonts count="26" x14ac:knownFonts="1">
    <font>
      <sz val="10"/>
      <name val="Arial"/>
    </font>
    <font>
      <sz val="11"/>
      <color theme="1"/>
      <name val="Calibri"/>
      <family val="2"/>
      <scheme val="minor"/>
    </font>
    <font>
      <sz val="11"/>
      <color theme="1"/>
      <name val="Calibri"/>
      <family val="2"/>
      <charset val="204"/>
      <scheme val="minor"/>
    </font>
    <font>
      <sz val="10"/>
      <name val="Arial"/>
      <family val="2"/>
    </font>
    <font>
      <b/>
      <sz val="10"/>
      <name val="Arial"/>
      <family val="2"/>
    </font>
    <font>
      <sz val="10"/>
      <name val="Arial"/>
      <family val="2"/>
    </font>
    <font>
      <sz val="9"/>
      <color theme="1"/>
      <name val="Calibri"/>
      <family val="2"/>
      <scheme val="minor"/>
    </font>
    <font>
      <vertAlign val="superscript"/>
      <sz val="9"/>
      <color theme="1"/>
      <name val="Calibri"/>
      <family val="2"/>
      <scheme val="minor"/>
    </font>
    <font>
      <sz val="9"/>
      <name val="Calibri"/>
      <family val="2"/>
      <scheme val="minor"/>
    </font>
    <font>
      <sz val="9"/>
      <color rgb="FF000000"/>
      <name val="Calibri"/>
      <family val="2"/>
    </font>
    <font>
      <b/>
      <sz val="11"/>
      <color theme="1"/>
      <name val="Calibri"/>
      <family val="2"/>
      <charset val="204"/>
      <scheme val="minor"/>
    </font>
    <font>
      <sz val="10"/>
      <color theme="4"/>
      <name val="Arial"/>
      <family val="2"/>
    </font>
    <font>
      <sz val="10"/>
      <name val="Arial"/>
      <family val="2"/>
    </font>
    <font>
      <b/>
      <sz val="11"/>
      <color rgb="FF000000"/>
      <name val="Calibri"/>
      <family val="2"/>
    </font>
    <font>
      <sz val="11"/>
      <color rgb="FF000000"/>
      <name val="Calibri"/>
      <family val="2"/>
    </font>
    <font>
      <b/>
      <sz val="11"/>
      <name val="Times New Roman"/>
      <family val="1"/>
    </font>
    <font>
      <sz val="9"/>
      <name val="Calibri"/>
      <family val="2"/>
    </font>
    <font>
      <sz val="8"/>
      <name val="Calibri"/>
      <family val="2"/>
    </font>
    <font>
      <sz val="12"/>
      <color theme="1"/>
      <name val="Calibri"/>
      <family val="2"/>
      <charset val="204"/>
      <scheme val="minor"/>
    </font>
    <font>
      <b/>
      <sz val="12"/>
      <name val="Times New Roman"/>
      <family val="1"/>
    </font>
    <font>
      <sz val="12"/>
      <name val="Calibri"/>
      <family val="2"/>
    </font>
    <font>
      <b/>
      <sz val="12"/>
      <color rgb="FF111111"/>
      <name val="Arial"/>
      <family val="2"/>
    </font>
    <font>
      <sz val="10"/>
      <name val="Calibri"/>
      <family val="2"/>
    </font>
    <font>
      <sz val="11"/>
      <name val="Calibri"/>
      <family val="2"/>
      <scheme val="minor"/>
    </font>
    <font>
      <b/>
      <sz val="11"/>
      <name val="Calibri"/>
      <family val="2"/>
      <scheme val="minor"/>
    </font>
    <font>
      <b/>
      <vertAlign val="superscript"/>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0F3FA"/>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style="thin">
        <color auto="1"/>
      </top>
      <bottom/>
      <diagonal/>
    </border>
    <border>
      <left style="thin">
        <color indexed="64"/>
      </left>
      <right style="thin">
        <color indexed="64"/>
      </right>
      <top/>
      <bottom/>
      <diagonal/>
    </border>
    <border>
      <left/>
      <right style="thin">
        <color auto="1"/>
      </right>
      <top/>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s>
  <cellStyleXfs count="7">
    <xf numFmtId="0" fontId="0" fillId="0" borderId="0"/>
    <xf numFmtId="9" fontId="5"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43" fontId="12" fillId="0" borderId="0" applyFont="0" applyFill="0" applyBorder="0" applyAlignment="0" applyProtection="0"/>
    <xf numFmtId="169" fontId="2" fillId="0" borderId="0" applyFont="0" applyFill="0" applyBorder="0" applyAlignment="0" applyProtection="0"/>
  </cellStyleXfs>
  <cellXfs count="114">
    <xf numFmtId="0" fontId="0" fillId="0" borderId="0" xfId="0"/>
    <xf numFmtId="0" fontId="2" fillId="0" borderId="0" xfId="2"/>
    <xf numFmtId="164" fontId="2" fillId="0" borderId="0" xfId="2" applyNumberFormat="1"/>
    <xf numFmtId="9" fontId="0" fillId="0" borderId="0" xfId="3" applyFont="1"/>
    <xf numFmtId="0" fontId="2" fillId="2" borderId="0" xfId="2" applyFill="1"/>
    <xf numFmtId="0" fontId="4" fillId="2" borderId="0" xfId="4" applyFont="1" applyFill="1"/>
    <xf numFmtId="0" fontId="3" fillId="2" borderId="0" xfId="4" applyFill="1"/>
    <xf numFmtId="9" fontId="3" fillId="2" borderId="0" xfId="4" applyNumberFormat="1" applyFill="1"/>
    <xf numFmtId="9" fontId="2" fillId="2" borderId="0" xfId="1" applyFont="1" applyFill="1" applyAlignment="1">
      <alignment horizontal="center"/>
    </xf>
    <xf numFmtId="9" fontId="2" fillId="2" borderId="0" xfId="1" applyFont="1" applyFill="1"/>
    <xf numFmtId="0" fontId="6" fillId="2" borderId="0" xfId="0" applyFont="1" applyFill="1" applyAlignment="1">
      <alignment horizontal="center" vertical="top" wrapText="1"/>
    </xf>
    <xf numFmtId="166" fontId="2" fillId="0" borderId="0" xfId="2" applyNumberFormat="1"/>
    <xf numFmtId="167" fontId="2" fillId="0" borderId="0" xfId="2" applyNumberFormat="1"/>
    <xf numFmtId="0" fontId="10" fillId="4" borderId="0" xfId="0" applyFont="1" applyFill="1"/>
    <xf numFmtId="167" fontId="0" fillId="0" borderId="0" xfId="0" applyNumberFormat="1"/>
    <xf numFmtId="1" fontId="0" fillId="0" borderId="0" xfId="0" applyNumberFormat="1"/>
    <xf numFmtId="4" fontId="0" fillId="0" borderId="0" xfId="0" applyNumberFormat="1"/>
    <xf numFmtId="0" fontId="3" fillId="0" borderId="0" xfId="0" applyFont="1"/>
    <xf numFmtId="3" fontId="0" fillId="0" borderId="0" xfId="0" applyNumberFormat="1"/>
    <xf numFmtId="0" fontId="0" fillId="0" borderId="0" xfId="0" applyAlignment="1">
      <alignment vertical="center"/>
    </xf>
    <xf numFmtId="0" fontId="11" fillId="0" borderId="0" xfId="0" applyFont="1"/>
    <xf numFmtId="3" fontId="11" fillId="0" borderId="0" xfId="0" applyNumberFormat="1" applyFont="1"/>
    <xf numFmtId="0" fontId="14" fillId="2" borderId="11" xfId="0" applyFont="1" applyFill="1" applyBorder="1" applyAlignment="1">
      <alignment vertical="center"/>
    </xf>
    <xf numFmtId="0" fontId="14" fillId="2" borderId="12" xfId="0" applyFont="1" applyFill="1" applyBorder="1" applyAlignment="1">
      <alignment vertical="center"/>
    </xf>
    <xf numFmtId="0" fontId="14" fillId="2" borderId="10" xfId="0" applyFont="1" applyFill="1" applyBorder="1" applyAlignment="1">
      <alignment vertical="center"/>
    </xf>
    <xf numFmtId="1" fontId="14" fillId="2" borderId="1" xfId="0" applyNumberFormat="1" applyFont="1" applyFill="1" applyBorder="1" applyAlignment="1">
      <alignment vertical="center"/>
    </xf>
    <xf numFmtId="1" fontId="14" fillId="2" borderId="6" xfId="0" applyNumberFormat="1" applyFont="1" applyFill="1" applyBorder="1" applyAlignment="1">
      <alignment vertical="center"/>
    </xf>
    <xf numFmtId="1" fontId="14" fillId="2" borderId="4" xfId="0" applyNumberFormat="1" applyFont="1" applyFill="1" applyBorder="1" applyAlignment="1">
      <alignment vertical="center"/>
    </xf>
    <xf numFmtId="2" fontId="14" fillId="2" borderId="6" xfId="0" applyNumberFormat="1" applyFont="1" applyFill="1" applyBorder="1" applyAlignment="1">
      <alignment horizontal="right" vertical="center"/>
    </xf>
    <xf numFmtId="168" fontId="14" fillId="2" borderId="6" xfId="5" applyNumberFormat="1" applyFont="1" applyFill="1" applyBorder="1" applyAlignment="1">
      <alignment vertical="center"/>
    </xf>
    <xf numFmtId="168" fontId="14" fillId="2" borderId="4" xfId="5" applyNumberFormat="1" applyFont="1" applyFill="1" applyBorder="1" applyAlignment="1">
      <alignment vertical="center"/>
    </xf>
    <xf numFmtId="164" fontId="14" fillId="2" borderId="1" xfId="0" applyNumberFormat="1" applyFont="1" applyFill="1" applyBorder="1" applyAlignment="1">
      <alignment vertical="center"/>
    </xf>
    <xf numFmtId="164" fontId="14" fillId="2" borderId="4" xfId="0" applyNumberFormat="1" applyFont="1" applyFill="1" applyBorder="1" applyAlignment="1">
      <alignment vertical="center"/>
    </xf>
    <xf numFmtId="2" fontId="14" fillId="2" borderId="6" xfId="0" applyNumberFormat="1" applyFont="1" applyFill="1" applyBorder="1" applyAlignment="1">
      <alignment vertical="center"/>
    </xf>
    <xf numFmtId="164" fontId="14" fillId="2" borderId="1" xfId="0" applyNumberFormat="1" applyFont="1" applyFill="1" applyBorder="1" applyAlignment="1">
      <alignment horizontal="right" vertical="center"/>
    </xf>
    <xf numFmtId="164" fontId="14" fillId="2" borderId="4" xfId="0" applyNumberFormat="1" applyFont="1" applyFill="1" applyBorder="1" applyAlignment="1">
      <alignment horizontal="right" vertical="center"/>
    </xf>
    <xf numFmtId="1" fontId="14" fillId="2" borderId="1" xfId="0" applyNumberFormat="1" applyFont="1" applyFill="1" applyBorder="1" applyAlignment="1">
      <alignment horizontal="right" vertical="center"/>
    </xf>
    <xf numFmtId="1" fontId="14" fillId="2" borderId="6" xfId="0" applyNumberFormat="1" applyFont="1" applyFill="1" applyBorder="1" applyAlignment="1">
      <alignment horizontal="right" vertical="center"/>
    </xf>
    <xf numFmtId="1" fontId="14" fillId="2" borderId="4" xfId="0" applyNumberFormat="1" applyFont="1" applyFill="1" applyBorder="1" applyAlignment="1">
      <alignment horizontal="right" vertical="center"/>
    </xf>
    <xf numFmtId="168" fontId="14" fillId="2" borderId="6" xfId="5" applyNumberFormat="1" applyFont="1" applyFill="1" applyBorder="1" applyAlignment="1">
      <alignment horizontal="right" vertical="center"/>
    </xf>
    <xf numFmtId="168" fontId="14" fillId="2" borderId="4" xfId="5" applyNumberFormat="1" applyFont="1" applyFill="1" applyBorder="1" applyAlignment="1">
      <alignment horizontal="right" vertical="center"/>
    </xf>
    <xf numFmtId="164" fontId="14" fillId="2" borderId="7" xfId="0" applyNumberFormat="1" applyFont="1" applyFill="1" applyBorder="1" applyAlignment="1">
      <alignment horizontal="right" vertical="center"/>
    </xf>
    <xf numFmtId="164" fontId="14" fillId="2" borderId="8" xfId="0" applyNumberFormat="1" applyFont="1" applyFill="1" applyBorder="1" applyAlignment="1">
      <alignment horizontal="right" vertical="center"/>
    </xf>
    <xf numFmtId="167" fontId="14" fillId="2" borderId="5" xfId="0" applyNumberFormat="1" applyFont="1" applyFill="1" applyBorder="1" applyAlignment="1">
      <alignment horizontal="right" vertical="center"/>
    </xf>
    <xf numFmtId="167" fontId="14" fillId="2" borderId="7" xfId="0" applyNumberFormat="1" applyFont="1" applyFill="1" applyBorder="1" applyAlignment="1">
      <alignment horizontal="right" vertical="center"/>
    </xf>
    <xf numFmtId="167" fontId="14" fillId="2" borderId="8" xfId="0" applyNumberFormat="1" applyFont="1" applyFill="1" applyBorder="1" applyAlignment="1">
      <alignment horizontal="right" vertical="center"/>
    </xf>
    <xf numFmtId="168" fontId="14" fillId="2" borderId="7" xfId="5" applyNumberFormat="1" applyFont="1" applyFill="1" applyBorder="1" applyAlignment="1">
      <alignment horizontal="right" vertical="center"/>
    </xf>
    <xf numFmtId="168" fontId="14" fillId="2" borderId="8" xfId="5" applyNumberFormat="1" applyFont="1" applyFill="1" applyBorder="1" applyAlignment="1">
      <alignment horizontal="right" vertical="center"/>
    </xf>
    <xf numFmtId="0" fontId="13" fillId="0" borderId="0" xfId="0" applyFont="1"/>
    <xf numFmtId="0" fontId="13" fillId="3" borderId="9" xfId="0" applyFont="1" applyFill="1" applyBorder="1" applyAlignment="1">
      <alignment horizontal="center" vertical="center" wrapText="1"/>
    </xf>
    <xf numFmtId="0" fontId="13" fillId="3" borderId="3" xfId="0" applyFont="1" applyFill="1" applyBorder="1" applyAlignment="1">
      <alignment horizontal="center" vertical="center"/>
    </xf>
    <xf numFmtId="0" fontId="13" fillId="3" borderId="9" xfId="0" applyFont="1" applyFill="1" applyBorder="1" applyAlignment="1">
      <alignment horizontal="center" vertical="center"/>
    </xf>
    <xf numFmtId="0" fontId="0" fillId="2" borderId="0" xfId="0" applyFill="1"/>
    <xf numFmtId="0" fontId="15" fillId="2" borderId="0" xfId="0" applyFont="1" applyFill="1" applyAlignment="1">
      <alignment vertical="center"/>
    </xf>
    <xf numFmtId="0" fontId="16" fillId="2" borderId="0" xfId="0" applyFont="1" applyFill="1" applyAlignment="1">
      <alignment vertical="center"/>
    </xf>
    <xf numFmtId="0" fontId="3" fillId="2" borderId="0" xfId="0" applyFont="1" applyFill="1"/>
    <xf numFmtId="2" fontId="0" fillId="2" borderId="0" xfId="0" applyNumberFormat="1" applyFill="1"/>
    <xf numFmtId="0" fontId="13" fillId="3" borderId="2" xfId="0" applyFont="1" applyFill="1" applyBorder="1" applyAlignment="1">
      <alignment vertical="center"/>
    </xf>
    <xf numFmtId="167" fontId="13" fillId="3" borderId="9" xfId="0" applyNumberFormat="1" applyFont="1" applyFill="1" applyBorder="1" applyAlignment="1">
      <alignment horizontal="right" vertical="center"/>
    </xf>
    <xf numFmtId="168" fontId="13" fillId="3" borderId="9" xfId="5" applyNumberFormat="1" applyFont="1" applyFill="1" applyBorder="1" applyAlignment="1">
      <alignment vertical="center"/>
    </xf>
    <xf numFmtId="168" fontId="13" fillId="3" borderId="3" xfId="5" applyNumberFormat="1" applyFont="1" applyFill="1" applyBorder="1" applyAlignment="1">
      <alignment horizontal="right" vertical="center"/>
    </xf>
    <xf numFmtId="169" fontId="0" fillId="0" borderId="0" xfId="6" applyFont="1"/>
    <xf numFmtId="0" fontId="17" fillId="2" borderId="0" xfId="0" applyFont="1" applyFill="1" applyAlignment="1">
      <alignment vertical="center"/>
    </xf>
    <xf numFmtId="0" fontId="18" fillId="2" borderId="0" xfId="2" applyFont="1" applyFill="1"/>
    <xf numFmtId="0" fontId="19" fillId="2" borderId="0" xfId="0" applyFont="1" applyFill="1"/>
    <xf numFmtId="0" fontId="13" fillId="5" borderId="9" xfId="0" applyFont="1" applyFill="1" applyBorder="1" applyAlignment="1">
      <alignment vertical="center"/>
    </xf>
    <xf numFmtId="164" fontId="13" fillId="5" borderId="9" xfId="5" applyNumberFormat="1" applyFont="1" applyFill="1" applyBorder="1" applyAlignment="1">
      <alignment horizontal="right" vertical="center"/>
    </xf>
    <xf numFmtId="164" fontId="13" fillId="5" borderId="9" xfId="5" applyNumberFormat="1" applyFont="1" applyFill="1" applyBorder="1" applyAlignment="1">
      <alignment vertical="center"/>
    </xf>
    <xf numFmtId="0" fontId="13" fillId="5" borderId="2" xfId="0" applyFont="1" applyFill="1" applyBorder="1" applyAlignment="1">
      <alignment vertical="center"/>
    </xf>
    <xf numFmtId="1" fontId="13" fillId="5" borderId="9" xfId="0" applyNumberFormat="1" applyFont="1" applyFill="1" applyBorder="1" applyAlignment="1">
      <alignment horizontal="right" vertical="center"/>
    </xf>
    <xf numFmtId="1" fontId="13" fillId="5" borderId="9" xfId="0" applyNumberFormat="1" applyFont="1" applyFill="1" applyBorder="1" applyAlignment="1">
      <alignment vertical="center"/>
    </xf>
    <xf numFmtId="167" fontId="13" fillId="5" borderId="3" xfId="0" applyNumberFormat="1" applyFont="1" applyFill="1" applyBorder="1" applyAlignment="1">
      <alignment horizontal="right" vertical="center"/>
    </xf>
    <xf numFmtId="168" fontId="13" fillId="5" borderId="9" xfId="5" applyNumberFormat="1" applyFont="1" applyFill="1" applyBorder="1" applyAlignment="1">
      <alignment horizontal="right" vertical="center"/>
    </xf>
    <xf numFmtId="168" fontId="13" fillId="5" borderId="9" xfId="5" applyNumberFormat="1" applyFont="1" applyFill="1" applyBorder="1" applyAlignment="1">
      <alignment vertical="center"/>
    </xf>
    <xf numFmtId="168" fontId="13" fillId="5" borderId="3" xfId="5" applyNumberFormat="1" applyFont="1" applyFill="1" applyBorder="1" applyAlignment="1">
      <alignment horizontal="right" vertical="center"/>
    </xf>
    <xf numFmtId="2" fontId="13" fillId="5" borderId="9" xfId="0" applyNumberFormat="1" applyFont="1" applyFill="1" applyBorder="1" applyAlignment="1">
      <alignment horizontal="right" vertical="center"/>
    </xf>
    <xf numFmtId="2" fontId="13" fillId="5" borderId="9" xfId="0" applyNumberFormat="1" applyFont="1" applyFill="1" applyBorder="1" applyAlignment="1">
      <alignment vertical="center"/>
    </xf>
    <xf numFmtId="169" fontId="2" fillId="0" borderId="0" xfId="2" applyNumberFormat="1"/>
    <xf numFmtId="0" fontId="21" fillId="0" borderId="0" xfId="0" applyFont="1"/>
    <xf numFmtId="0" fontId="22" fillId="0" borderId="0" xfId="0" applyFont="1"/>
    <xf numFmtId="0" fontId="1" fillId="2" borderId="1" xfId="2" applyFont="1" applyFill="1" applyBorder="1"/>
    <xf numFmtId="165" fontId="1" fillId="2" borderId="1" xfId="2" applyNumberFormat="1" applyFont="1" applyFill="1" applyBorder="1"/>
    <xf numFmtId="0" fontId="1" fillId="2" borderId="6" xfId="2" applyFont="1" applyFill="1" applyBorder="1"/>
    <xf numFmtId="165" fontId="1" fillId="2" borderId="6" xfId="2" applyNumberFormat="1" applyFont="1" applyFill="1" applyBorder="1"/>
    <xf numFmtId="9" fontId="1" fillId="2" borderId="7" xfId="1" applyFont="1" applyFill="1" applyBorder="1" applyAlignment="1">
      <alignment horizontal="center"/>
    </xf>
    <xf numFmtId="9" fontId="1" fillId="2" borderId="7" xfId="2" applyNumberFormat="1" applyFont="1" applyFill="1" applyBorder="1" applyAlignment="1">
      <alignment horizontal="center"/>
    </xf>
    <xf numFmtId="165" fontId="1" fillId="2" borderId="6" xfId="2" applyNumberFormat="1" applyFont="1" applyFill="1" applyBorder="1" applyAlignment="1">
      <alignment horizontal="right"/>
    </xf>
    <xf numFmtId="0" fontId="1" fillId="2" borderId="4" xfId="2" applyFont="1" applyFill="1" applyBorder="1"/>
    <xf numFmtId="165" fontId="1" fillId="2" borderId="4" xfId="5" applyNumberFormat="1" applyFont="1" applyFill="1" applyBorder="1" applyAlignment="1">
      <alignment horizontal="right"/>
    </xf>
    <xf numFmtId="9" fontId="1" fillId="2" borderId="8" xfId="1" applyFont="1" applyFill="1" applyBorder="1" applyAlignment="1">
      <alignment horizontal="center"/>
    </xf>
    <xf numFmtId="165" fontId="1" fillId="2" borderId="4" xfId="2" quotePrefix="1" applyNumberFormat="1" applyFont="1" applyFill="1" applyBorder="1" applyAlignment="1">
      <alignment horizontal="right"/>
    </xf>
    <xf numFmtId="165" fontId="1" fillId="2" borderId="4" xfId="2" quotePrefix="1" applyNumberFormat="1" applyFont="1" applyFill="1" applyBorder="1" applyAlignment="1">
      <alignment horizontal="center"/>
    </xf>
    <xf numFmtId="165" fontId="1" fillId="2" borderId="4" xfId="2" applyNumberFormat="1" applyFont="1" applyFill="1" applyBorder="1"/>
    <xf numFmtId="9" fontId="1" fillId="2" borderId="8" xfId="2" applyNumberFormat="1" applyFont="1" applyFill="1" applyBorder="1" applyAlignment="1">
      <alignment horizontal="center"/>
    </xf>
    <xf numFmtId="9" fontId="23" fillId="2" borderId="5" xfId="1" applyFont="1" applyFill="1" applyBorder="1" applyAlignment="1">
      <alignment horizontal="center"/>
    </xf>
    <xf numFmtId="9" fontId="23" fillId="2" borderId="7" xfId="1" applyFont="1" applyFill="1" applyBorder="1" applyAlignment="1">
      <alignment horizontal="center"/>
    </xf>
    <xf numFmtId="9" fontId="23" fillId="2" borderId="7" xfId="3" applyFont="1" applyFill="1" applyBorder="1" applyAlignment="1">
      <alignment horizontal="center"/>
    </xf>
    <xf numFmtId="0" fontId="24" fillId="3" borderId="1" xfId="4" applyFont="1" applyFill="1" applyBorder="1"/>
    <xf numFmtId="9" fontId="24" fillId="3" borderId="1" xfId="4" applyNumberFormat="1" applyFont="1" applyFill="1" applyBorder="1"/>
    <xf numFmtId="0" fontId="24" fillId="2" borderId="0" xfId="4" applyFont="1" applyFill="1"/>
    <xf numFmtId="0" fontId="9" fillId="6" borderId="0" xfId="0" applyFont="1" applyFill="1" applyAlignment="1">
      <alignment vertical="center"/>
    </xf>
    <xf numFmtId="0" fontId="6" fillId="2" borderId="0" xfId="0" applyFont="1" applyFill="1" applyAlignment="1">
      <alignment horizontal="left" vertical="top" wrapText="1"/>
    </xf>
    <xf numFmtId="0" fontId="6" fillId="2" borderId="0" xfId="0" applyFont="1" applyFill="1" applyAlignment="1">
      <alignment horizontal="center" vertical="top" wrapText="1"/>
    </xf>
    <xf numFmtId="0" fontId="24" fillId="3" borderId="1" xfId="4" applyFont="1" applyFill="1" applyBorder="1" applyAlignment="1">
      <alignment horizontal="center" wrapText="1"/>
    </xf>
    <xf numFmtId="0" fontId="24" fillId="3" borderId="4" xfId="4" applyFont="1" applyFill="1" applyBorder="1" applyAlignment="1">
      <alignment horizontal="center" wrapText="1"/>
    </xf>
    <xf numFmtId="0" fontId="24" fillId="3" borderId="2" xfId="4" applyFont="1" applyFill="1" applyBorder="1" applyAlignment="1">
      <alignment horizontal="center"/>
    </xf>
    <xf numFmtId="0" fontId="24" fillId="3" borderId="3" xfId="4" applyFont="1" applyFill="1" applyBorder="1" applyAlignment="1">
      <alignment horizontal="center"/>
    </xf>
    <xf numFmtId="0" fontId="6" fillId="2" borderId="0" xfId="0" applyFont="1" applyFill="1" applyAlignment="1">
      <alignment horizontal="left" wrapText="1"/>
    </xf>
    <xf numFmtId="0" fontId="9" fillId="0" borderId="0" xfId="0" applyFont="1" applyAlignment="1">
      <alignment horizontal="left"/>
    </xf>
    <xf numFmtId="0" fontId="13" fillId="3" borderId="2"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6" fillId="0" borderId="0" xfId="0" applyFont="1" applyAlignment="1">
      <alignment horizontal="left" wrapText="1"/>
    </xf>
    <xf numFmtId="0" fontId="22" fillId="0" borderId="0" xfId="0" applyFont="1" applyAlignment="1">
      <alignment horizontal="left" wrapText="1"/>
    </xf>
  </cellXfs>
  <cellStyles count="7">
    <cellStyle name="Comma" xfId="5" builtinId="3"/>
    <cellStyle name="Comma 2" xfId="6" xr:uid="{47CA886D-84AD-4848-A94F-A79ECD46F705}"/>
    <cellStyle name="Normal" xfId="0" builtinId="0"/>
    <cellStyle name="Normal 2 2" xfId="4" xr:uid="{9B1C358C-33CF-4F36-9EF1-3568FAEC195E}"/>
    <cellStyle name="Normal 4" xfId="2" xr:uid="{EC8AABDA-21A5-4DC1-9FC9-7D2F26671706}"/>
    <cellStyle name="Percent" xfId="1" builtinId="5"/>
    <cellStyle name="Percent 2" xfId="3" xr:uid="{AFBEB3E8-F1D1-455A-8089-E500960D17BB}"/>
  </cellStyles>
  <dxfs count="0"/>
  <tableStyles count="0" defaultTableStyle="TableStyleMedium2" defaultPivotStyle="PivotStyleLight16"/>
  <colors>
    <mruColors>
      <color rgb="FF003300"/>
      <color rgb="FFF0F3FA"/>
      <color rgb="FFEFF9FF"/>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Export by transport mode, Mar-Dec</a:t>
            </a:r>
            <a:r>
              <a:rPr lang="en-US" baseline="0"/>
              <a:t> </a:t>
            </a:r>
            <a:r>
              <a:rPr lang="en-US"/>
              <a:t>2022, mln t</a:t>
            </a:r>
            <a:endParaRPr lang="uk-U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941-4368-B6BD-F442B513D61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941-4368-B6BD-F442B513D61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941-4368-B6BD-F442B513D61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941-4368-B6BD-F442B513D615}"/>
              </c:ext>
            </c:extLst>
          </c:dPt>
          <c:dLbls>
            <c:dLbl>
              <c:idx val="0"/>
              <c:layout>
                <c:manualLayout>
                  <c:x val="0.15"/>
                  <c:y val="-3.2407407407407406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941-4368-B6BD-F442B513D615}"/>
                </c:ext>
              </c:extLst>
            </c:dLbl>
            <c:dLbl>
              <c:idx val="1"/>
              <c:layout>
                <c:manualLayout>
                  <c:x val="-0.125"/>
                  <c:y val="5.092592592592592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941-4368-B6BD-F442B513D615}"/>
                </c:ext>
              </c:extLst>
            </c:dLbl>
            <c:dLbl>
              <c:idx val="2"/>
              <c:layout>
                <c:manualLayout>
                  <c:x val="-0.11388888888888889"/>
                  <c:y val="-5.5555555555555552E-2"/>
                </c:manualLayout>
              </c:layout>
              <c:showLegendKey val="0"/>
              <c:showVal val="1"/>
              <c:showCatName val="1"/>
              <c:showSerName val="0"/>
              <c:showPercent val="1"/>
              <c:showBubbleSize val="0"/>
              <c:extLst>
                <c:ext xmlns:c15="http://schemas.microsoft.com/office/drawing/2012/chart" uri="{CE6537A1-D6FC-4f65-9D91-7224C49458BB}">
                  <c15:layout>
                    <c:manualLayout>
                      <c:w val="0.20908333333333334"/>
                      <c:h val="0.11560185185185186"/>
                    </c:manualLayout>
                  </c15:layout>
                </c:ext>
                <c:ext xmlns:c16="http://schemas.microsoft.com/office/drawing/2014/chart" uri="{C3380CC4-5D6E-409C-BE32-E72D297353CC}">
                  <c16:uniqueId val="{00000005-5941-4368-B6BD-F442B513D615}"/>
                </c:ext>
              </c:extLst>
            </c:dLbl>
            <c:dLbl>
              <c:idx val="3"/>
              <c:layout>
                <c:manualLayout>
                  <c:x val="1.6666666666666666E-2"/>
                  <c:y val="-9.7222222222222238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941-4368-B6BD-F442B513D61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4"/>
              <c:pt idx="0">
                <c:v>Ports</c:v>
              </c:pt>
              <c:pt idx="1">
                <c:v>Railway</c:v>
              </c:pt>
              <c:pt idx="2">
                <c:v>Road</c:v>
              </c:pt>
              <c:pt idx="3">
                <c:v>Ferry</c:v>
              </c:pt>
            </c:strLit>
          </c:cat>
          <c:val>
            <c:numLit>
              <c:formatCode>General</c:formatCode>
              <c:ptCount val="4"/>
              <c:pt idx="0">
                <c:v>17.913720999999999</c:v>
              </c:pt>
              <c:pt idx="1">
                <c:v>6.1390890000000002</c:v>
              </c:pt>
              <c:pt idx="2">
                <c:v>1.7700629999999999</c:v>
              </c:pt>
              <c:pt idx="3">
                <c:v>4.1257000000000002E-2</c:v>
              </c:pt>
            </c:numLit>
          </c:val>
          <c:extLst>
            <c:ext xmlns:c16="http://schemas.microsoft.com/office/drawing/2014/chart" uri="{C3380CC4-5D6E-409C-BE32-E72D297353CC}">
              <c16:uniqueId val="{00000008-5941-4368-B6BD-F442B513D615}"/>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77923097044205E-2"/>
          <c:y val="0"/>
          <c:w val="0.9180399337344145"/>
          <c:h val="0.79345213427268957"/>
        </c:manualLayout>
      </c:layout>
      <c:barChart>
        <c:barDir val="col"/>
        <c:grouping val="clustered"/>
        <c:varyColors val="0"/>
        <c:ser>
          <c:idx val="0"/>
          <c:order val="0"/>
          <c:tx>
            <c:strRef>
              <c:f>'Fig.1a monthly maritime export'!$A$5</c:f>
              <c:strCache>
                <c:ptCount val="1"/>
                <c:pt idx="0">
                  <c:v>Total export through ports</c:v>
                </c:pt>
              </c:strCache>
            </c:strRef>
          </c:tx>
          <c:spPr>
            <a:solidFill>
              <a:schemeClr val="accent6">
                <a:lumMod val="75000"/>
              </a:schemeClr>
            </a:solidFill>
            <a:ln>
              <a:solidFill>
                <a:schemeClr val="tx1"/>
              </a:solidFill>
            </a:ln>
            <a:effectLst/>
          </c:spPr>
          <c:invertIfNegative val="0"/>
          <c:dLbls>
            <c:dLbl>
              <c:idx val="6"/>
              <c:layout>
                <c:manualLayout>
                  <c:x val="2.266980556282152E-2"/>
                  <c:y val="-4.22743606002966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D4-4B2D-87A3-8BDC8D88EAD8}"/>
                </c:ext>
              </c:extLst>
            </c:dLbl>
            <c:dLbl>
              <c:idx val="7"/>
              <c:layout>
                <c:manualLayout>
                  <c:x val="1.569448077426105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B6-4D55-B54C-063446E7593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'Fig.1a monthly maritime export'!$B$4:$M$4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'Fig.1a monthly maritime export'!$B$5:$M$5</c:f>
              <c:numCache>
                <c:formatCode>_-* #,##0.00_-;\-* #,##0.00_-;_-* "-"??_-;_-@_-</c:formatCode>
                <c:ptCount val="12"/>
                <c:pt idx="0">
                  <c:v>3.184045834</c:v>
                </c:pt>
                <c:pt idx="1">
                  <c:v>3.9301908399999999</c:v>
                </c:pt>
                <c:pt idx="2">
                  <c:v>4.8217643499999996</c:v>
                </c:pt>
                <c:pt idx="3">
                  <c:v>3.7283562539999999</c:v>
                </c:pt>
                <c:pt idx="4">
                  <c:v>2.784118486000001</c:v>
                </c:pt>
                <c:pt idx="5">
                  <c:v>3.1940410109999999</c:v>
                </c:pt>
                <c:pt idx="6">
                  <c:v>1.3971796669999998</c:v>
                </c:pt>
                <c:pt idx="7">
                  <c:v>1.4882609120000001</c:v>
                </c:pt>
                <c:pt idx="8">
                  <c:v>1.4334689779999998</c:v>
                </c:pt>
                <c:pt idx="9">
                  <c:v>2.3798227300000003</c:v>
                </c:pt>
                <c:pt idx="10">
                  <c:v>3.3296146170000003</c:v>
                </c:pt>
                <c:pt idx="11">
                  <c:v>4.8671722850000005</c:v>
                </c:pt>
              </c:numCache>
            </c:numRef>
          </c:val>
          <c:extLst>
            <c:ext xmlns:c16="http://schemas.microsoft.com/office/drawing/2014/chart" uri="{C3380CC4-5D6E-409C-BE32-E72D297353CC}">
              <c16:uniqueId val="{00000000-CDB6-4D06-826D-2631FEB4D737}"/>
            </c:ext>
          </c:extLst>
        </c:ser>
        <c:dLbls>
          <c:showLegendKey val="0"/>
          <c:showVal val="0"/>
          <c:showCatName val="0"/>
          <c:showSerName val="0"/>
          <c:showPercent val="0"/>
          <c:showBubbleSize val="0"/>
        </c:dLbls>
        <c:gapWidth val="219"/>
        <c:axId val="528810159"/>
        <c:axId val="528814735"/>
      </c:barChart>
      <c:lineChart>
        <c:grouping val="standard"/>
        <c:varyColors val="0"/>
        <c:ser>
          <c:idx val="1"/>
          <c:order val="1"/>
          <c:tx>
            <c:strRef>
              <c:f>'Fig.1a monthly maritime export'!$A$6</c:f>
              <c:strCache>
                <c:ptCount val="1"/>
                <c:pt idx="0">
                  <c:v>Under Black Sea Grain Initiative (BSGI)</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5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[1]Grain_initiative!$H$3:$S$3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'Fig.1a monthly maritime export'!$B$6:$M$6</c:f>
              <c:numCache>
                <c:formatCode>_-* #,##0.00_-;\-* #,##0.00_-;_-* "-"??_-;_-@_-</c:formatCode>
                <c:ptCount val="12"/>
                <c:pt idx="0">
                  <c:v>2.552197</c:v>
                </c:pt>
                <c:pt idx="1">
                  <c:v>2.9718300000000002</c:v>
                </c:pt>
                <c:pt idx="2">
                  <c:v>3.3787989999999999</c:v>
                </c:pt>
                <c:pt idx="3">
                  <c:v>2.4013879999999999</c:v>
                </c:pt>
                <c:pt idx="4">
                  <c:v>1.0946359999999999</c:v>
                </c:pt>
                <c:pt idx="5">
                  <c:v>1.8217159999999999</c:v>
                </c:pt>
                <c:pt idx="6">
                  <c:v>0.19034300000000001</c:v>
                </c:pt>
              </c:numCache>
            </c:numRef>
          </c:val>
          <c:smooth val="0"/>
          <c:extLst>
            <c:ext xmlns:c16="http://schemas.microsoft.com/office/drawing/2014/chart" uri="{C3380CC4-5D6E-409C-BE32-E72D297353CC}">
              <c16:uniqueId val="{00000001-CDB6-4D06-826D-2631FEB4D737}"/>
            </c:ext>
          </c:extLst>
        </c:ser>
        <c:dLbls>
          <c:showLegendKey val="0"/>
          <c:showVal val="0"/>
          <c:showCatName val="0"/>
          <c:showSerName val="0"/>
          <c:showPercent val="0"/>
          <c:showBubbleSize val="0"/>
        </c:dLbls>
        <c:marker val="1"/>
        <c:smooth val="0"/>
        <c:axId val="528810159"/>
        <c:axId val="528814735"/>
      </c:lineChart>
      <c:catAx>
        <c:axId val="5288101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8814735"/>
        <c:crosses val="autoZero"/>
        <c:auto val="1"/>
        <c:lblAlgn val="ctr"/>
        <c:lblOffset val="100"/>
        <c:noMultiLvlLbl val="0"/>
      </c:catAx>
      <c:valAx>
        <c:axId val="528814735"/>
        <c:scaling>
          <c:orientation val="minMax"/>
        </c:scaling>
        <c:delete val="1"/>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solidFill>
                      <a:sysClr val="windowText" lastClr="000000"/>
                    </a:solidFill>
                  </a:rPr>
                  <a:t>Million metric</a:t>
                </a:r>
                <a:r>
                  <a:rPr lang="en-US" b="1" baseline="0">
                    <a:solidFill>
                      <a:sysClr val="windowText" lastClr="000000"/>
                    </a:solidFill>
                  </a:rPr>
                  <a:t> tons </a:t>
                </a:r>
                <a:endParaRPr lang="en-US" b="1">
                  <a:solidFill>
                    <a:sysClr val="windowText" lastClr="000000"/>
                  </a:solidFill>
                </a:endParaRPr>
              </a:p>
            </c:rich>
          </c:tx>
          <c:layout>
            <c:manualLayout>
              <c:xMode val="edge"/>
              <c:yMode val="edge"/>
              <c:x val="2.0568420315496137E-2"/>
              <c:y val="0.2206910734096382"/>
            </c:manualLayout>
          </c:layout>
          <c:overlay val="0"/>
          <c:spPr>
            <a:solidFill>
              <a:sysClr val="window" lastClr="FFFFFF"/>
            </a:solid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 #,##0.00_-;_-* &quot;-&quot;??_-;_-@_-" sourceLinked="1"/>
        <c:majorTickMark val="none"/>
        <c:minorTickMark val="none"/>
        <c:tickLblPos val="nextTo"/>
        <c:crossAx val="528810159"/>
        <c:crosses val="autoZero"/>
        <c:crossBetween val="between"/>
      </c:valAx>
      <c:spPr>
        <a:noFill/>
        <a:ln>
          <a:solidFill>
            <a:schemeClr val="tx1">
              <a:alpha val="99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464820</xdr:colOff>
      <xdr:row>40</xdr:row>
      <xdr:rowOff>91440</xdr:rowOff>
    </xdr:from>
    <xdr:to>
      <xdr:col>13</xdr:col>
      <xdr:colOff>179070</xdr:colOff>
      <xdr:row>55</xdr:row>
      <xdr:rowOff>120015</xdr:rowOff>
    </xdr:to>
    <xdr:graphicFrame macro="">
      <xdr:nvGraphicFramePr>
        <xdr:cNvPr id="3" name="Диаграмма 1">
          <a:extLst>
            <a:ext uri="{FF2B5EF4-FFF2-40B4-BE49-F238E27FC236}">
              <a16:creationId xmlns:a16="http://schemas.microsoft.com/office/drawing/2014/main" id="{F9CE01EA-E96B-401C-A207-85217ECD0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152400</xdr:colOff>
      <xdr:row>20</xdr:row>
      <xdr:rowOff>175260</xdr:rowOff>
    </xdr:from>
    <xdr:to>
      <xdr:col>24</xdr:col>
      <xdr:colOff>281940</xdr:colOff>
      <xdr:row>39</xdr:row>
      <xdr:rowOff>152400</xdr:rowOff>
    </xdr:to>
    <xdr:pic>
      <xdr:nvPicPr>
        <xdr:cNvPr id="5" name="Picture 4">
          <a:extLst>
            <a:ext uri="{FF2B5EF4-FFF2-40B4-BE49-F238E27FC236}">
              <a16:creationId xmlns:a16="http://schemas.microsoft.com/office/drawing/2014/main" id="{62EFCFCB-16C1-7455-ED86-2FC5514513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89720" y="3855720"/>
          <a:ext cx="6835140" cy="4815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12383</xdr:colOff>
      <xdr:row>9</xdr:row>
      <xdr:rowOff>160020</xdr:rowOff>
    </xdr:from>
    <xdr:to>
      <xdr:col>12</xdr:col>
      <xdr:colOff>117158</xdr:colOff>
      <xdr:row>26</xdr:row>
      <xdr:rowOff>55245</xdr:rowOff>
    </xdr:to>
    <xdr:graphicFrame macro="">
      <xdr:nvGraphicFramePr>
        <xdr:cNvPr id="2" name="Диаграмма 1">
          <a:extLst>
            <a:ext uri="{FF2B5EF4-FFF2-40B4-BE49-F238E27FC236}">
              <a16:creationId xmlns:a16="http://schemas.microsoft.com/office/drawing/2014/main" id="{44E8ACF4-4CC4-4E65-A3D4-9AC70E67B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0.55702</cdr:x>
      <cdr:y>0.13951</cdr:y>
    </cdr:from>
    <cdr:to>
      <cdr:x>0.56016</cdr:x>
      <cdr:y>0.78377</cdr:y>
    </cdr:to>
    <cdr:cxnSp macro="">
      <cdr:nvCxnSpPr>
        <cdr:cNvPr id="4" name="Straight Connector 3">
          <a:extLst xmlns:a="http://schemas.openxmlformats.org/drawingml/2006/main">
            <a:ext uri="{FF2B5EF4-FFF2-40B4-BE49-F238E27FC236}">
              <a16:creationId xmlns:a16="http://schemas.microsoft.com/office/drawing/2014/main" id="{A00FFC4D-1127-E782-24E1-FCAC47A178B0}"/>
            </a:ext>
          </a:extLst>
        </cdr:cNvPr>
        <cdr:cNvCxnSpPr/>
      </cdr:nvCxnSpPr>
      <cdr:spPr>
        <a:xfrm xmlns:a="http://schemas.openxmlformats.org/drawingml/2006/main" flipV="1">
          <a:off x="4056697" y="419100"/>
          <a:ext cx="22860" cy="1935480"/>
        </a:xfrm>
        <a:prstGeom xmlns:a="http://schemas.openxmlformats.org/drawingml/2006/main" prst="line">
          <a:avLst/>
        </a:prstGeom>
        <a:ln xmlns:a="http://schemas.openxmlformats.org/drawingml/2006/main" w="12700">
          <a:solidFill>
            <a:srgbClr val="C00000"/>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0.30382</cdr:x>
      <cdr:y>0.1116</cdr:y>
    </cdr:from>
    <cdr:to>
      <cdr:x>0.52459</cdr:x>
      <cdr:y>0.17501</cdr:y>
    </cdr:to>
    <cdr:sp macro="" textlink="">
      <cdr:nvSpPr>
        <cdr:cNvPr id="6" name="TextBox 4">
          <a:extLst xmlns:a="http://schemas.openxmlformats.org/drawingml/2006/main">
            <a:ext uri="{FF2B5EF4-FFF2-40B4-BE49-F238E27FC236}">
              <a16:creationId xmlns:a16="http://schemas.microsoft.com/office/drawing/2014/main" id="{CB8E41DB-4EC0-E29D-423D-14035571F1E3}"/>
            </a:ext>
          </a:extLst>
        </cdr:cNvPr>
        <cdr:cNvSpPr txBox="1"/>
      </cdr:nvSpPr>
      <cdr:spPr>
        <a:xfrm xmlns:a="http://schemas.openxmlformats.org/drawingml/2006/main">
          <a:off x="2212657" y="335279"/>
          <a:ext cx="1607851" cy="190489"/>
        </a:xfrm>
        <a:prstGeom xmlns:a="http://schemas.openxmlformats.org/drawingml/2006/main" prst="rect">
          <a:avLst/>
        </a:prstGeom>
        <a:solidFill xmlns:a="http://schemas.openxmlformats.org/drawingml/2006/main">
          <a:schemeClr val="bg1"/>
        </a:solidFill>
        <a:ln xmlns:a="http://schemas.openxmlformats.org/drawingml/2006/main" w="9525" cmpd="sng">
          <a:solidFill>
            <a:srgbClr val="C00000"/>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b="1">
              <a:solidFill>
                <a:sysClr val="windowText" lastClr="000000"/>
              </a:solidFill>
            </a:rPr>
            <a:t>BSGI</a:t>
          </a:r>
          <a:r>
            <a:rPr lang="en-US" sz="1000" b="1" baseline="0">
              <a:solidFill>
                <a:sysClr val="windowText" lastClr="000000"/>
              </a:solidFill>
            </a:rPr>
            <a:t> expired July 7, 2023</a:t>
          </a:r>
          <a:endParaRPr lang="en-US" sz="1000" b="1">
            <a:solidFill>
              <a:sysClr val="windowText" lastClr="000000"/>
            </a:solidFill>
          </a:endParaRPr>
        </a:p>
      </cdr:txBody>
    </cdr:sp>
  </cdr:relSizeAnchor>
  <cdr:relSizeAnchor xmlns:cdr="http://schemas.openxmlformats.org/drawingml/2006/chartDrawing">
    <cdr:from>
      <cdr:x>0.62713</cdr:x>
      <cdr:y>0.13443</cdr:y>
    </cdr:from>
    <cdr:to>
      <cdr:x>0.62922</cdr:x>
      <cdr:y>0.78377</cdr:y>
    </cdr:to>
    <cdr:cxnSp macro="">
      <cdr:nvCxnSpPr>
        <cdr:cNvPr id="8" name="Straight Connector 7">
          <a:extLst xmlns:a="http://schemas.openxmlformats.org/drawingml/2006/main">
            <a:ext uri="{FF2B5EF4-FFF2-40B4-BE49-F238E27FC236}">
              <a16:creationId xmlns:a16="http://schemas.microsoft.com/office/drawing/2014/main" id="{DF0718C4-3698-14C4-D7C2-9377EB07AB0E}"/>
            </a:ext>
          </a:extLst>
        </cdr:cNvPr>
        <cdr:cNvCxnSpPr/>
      </cdr:nvCxnSpPr>
      <cdr:spPr>
        <a:xfrm xmlns:a="http://schemas.openxmlformats.org/drawingml/2006/main">
          <a:off x="4567237" y="403860"/>
          <a:ext cx="15256" cy="1950730"/>
        </a:xfrm>
        <a:prstGeom xmlns:a="http://schemas.openxmlformats.org/drawingml/2006/main" prst="line">
          <a:avLst/>
        </a:prstGeom>
        <a:ln xmlns:a="http://schemas.openxmlformats.org/drawingml/2006/main" w="12700">
          <a:solidFill>
            <a:schemeClr val="accent4">
              <a:lumMod val="75000"/>
            </a:schemeClr>
          </a:solidFill>
          <a:prstDash val="sys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0.68363</cdr:x>
      <cdr:y>3.32869E-7</cdr:y>
    </cdr:from>
    <cdr:to>
      <cdr:x>0.918</cdr:x>
      <cdr:y>0.0837</cdr:y>
    </cdr:to>
    <cdr:sp macro="" textlink="">
      <cdr:nvSpPr>
        <cdr:cNvPr id="11" name="TextBox 10">
          <a:extLst xmlns:a="http://schemas.openxmlformats.org/drawingml/2006/main">
            <a:ext uri="{FF2B5EF4-FFF2-40B4-BE49-F238E27FC236}">
              <a16:creationId xmlns:a16="http://schemas.microsoft.com/office/drawing/2014/main" id="{CCE58C37-0910-F970-16DE-8AA15074A932}"/>
            </a:ext>
          </a:extLst>
        </cdr:cNvPr>
        <cdr:cNvSpPr txBox="1"/>
      </cdr:nvSpPr>
      <cdr:spPr>
        <a:xfrm xmlns:a="http://schemas.openxmlformats.org/drawingml/2006/main">
          <a:off x="4978717" y="1"/>
          <a:ext cx="1706880" cy="251460"/>
        </a:xfrm>
        <a:prstGeom xmlns:a="http://schemas.openxmlformats.org/drawingml/2006/main" prst="rect">
          <a:avLst/>
        </a:prstGeom>
        <a:ln xmlns:a="http://schemas.openxmlformats.org/drawingml/2006/main">
          <a:solidFill>
            <a:srgbClr val="003300"/>
          </a:solidFill>
        </a:ln>
      </cdr:spPr>
      <cdr:txBody>
        <a:bodyPr xmlns:a="http://schemas.openxmlformats.org/drawingml/2006/main" vertOverflow="clip" wrap="square" rtlCol="0"/>
        <a:lstStyle xmlns:a="http://schemas.openxmlformats.org/drawingml/2006/main"/>
        <a:p xmlns:a="http://schemas.openxmlformats.org/drawingml/2006/main">
          <a:r>
            <a:rPr lang="en-US" sz="1100" b="1"/>
            <a:t>New</a:t>
          </a:r>
          <a:r>
            <a:rPr lang="en-US" sz="1100" b="1" baseline="0"/>
            <a:t> Corridor established </a:t>
          </a:r>
          <a:endParaRPr lang="en-US" sz="1100" b="1"/>
        </a:p>
      </cdr:txBody>
    </cdr:sp>
  </cdr:relSizeAnchor>
  <cdr:relSizeAnchor xmlns:cdr="http://schemas.openxmlformats.org/drawingml/2006/chartDrawing">
    <cdr:from>
      <cdr:x>0.75024</cdr:x>
      <cdr:y>0.13443</cdr:y>
    </cdr:from>
    <cdr:to>
      <cdr:x>0.75163</cdr:x>
      <cdr:y>0.788</cdr:y>
    </cdr:to>
    <cdr:cxnSp macro="">
      <cdr:nvCxnSpPr>
        <cdr:cNvPr id="2" name="Straight Connector 1">
          <a:extLst xmlns:a="http://schemas.openxmlformats.org/drawingml/2006/main">
            <a:ext uri="{FF2B5EF4-FFF2-40B4-BE49-F238E27FC236}">
              <a16:creationId xmlns:a16="http://schemas.microsoft.com/office/drawing/2014/main" id="{B2935A31-DFF7-F883-473F-89EB922BFDD1}"/>
            </a:ext>
          </a:extLst>
        </cdr:cNvPr>
        <cdr:cNvCxnSpPr/>
      </cdr:nvCxnSpPr>
      <cdr:spPr>
        <a:xfrm xmlns:a="http://schemas.openxmlformats.org/drawingml/2006/main" flipH="1">
          <a:off x="5463859" y="403860"/>
          <a:ext cx="10158" cy="1963438"/>
        </a:xfrm>
        <a:prstGeom xmlns:a="http://schemas.openxmlformats.org/drawingml/2006/main" prst="line">
          <a:avLst/>
        </a:prstGeom>
        <a:ln xmlns:a="http://schemas.openxmlformats.org/drawingml/2006/main" w="12700">
          <a:solidFill>
            <a:srgbClr val="003300"/>
          </a:solidFill>
          <a:prstDash val="sys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0.41577</cdr:x>
      <cdr:y>0</cdr:y>
    </cdr:from>
    <cdr:to>
      <cdr:x>0.64387</cdr:x>
      <cdr:y>0.07863</cdr:y>
    </cdr:to>
    <cdr:sp macro="" textlink="">
      <cdr:nvSpPr>
        <cdr:cNvPr id="3" name="TextBox 2">
          <a:extLst xmlns:a="http://schemas.openxmlformats.org/drawingml/2006/main">
            <a:ext uri="{FF2B5EF4-FFF2-40B4-BE49-F238E27FC236}">
              <a16:creationId xmlns:a16="http://schemas.microsoft.com/office/drawing/2014/main" id="{57CEF44A-66EF-4F46-15AC-486BF3097057}"/>
            </a:ext>
          </a:extLst>
        </cdr:cNvPr>
        <cdr:cNvSpPr txBox="1"/>
      </cdr:nvSpPr>
      <cdr:spPr>
        <a:xfrm xmlns:a="http://schemas.openxmlformats.org/drawingml/2006/main">
          <a:off x="3027997" y="0"/>
          <a:ext cx="1661160" cy="236220"/>
        </a:xfrm>
        <a:prstGeom xmlns:a="http://schemas.openxmlformats.org/drawingml/2006/main" prst="rect">
          <a:avLst/>
        </a:prstGeom>
        <a:ln xmlns:a="http://schemas.openxmlformats.org/drawingml/2006/main">
          <a:solidFill>
            <a:srgbClr val="FFC000"/>
          </a:solidFill>
        </a:ln>
      </cdr:spPr>
      <cdr:txBody>
        <a:bodyPr xmlns:a="http://schemas.openxmlformats.org/drawingml/2006/main" vertOverflow="clip" wrap="square" rtlCol="0"/>
        <a:lstStyle xmlns:a="http://schemas.openxmlformats.org/drawingml/2006/main"/>
        <a:p xmlns:a="http://schemas.openxmlformats.org/drawingml/2006/main">
          <a:r>
            <a:rPr lang="en-US" sz="1100" b="1"/>
            <a:t>New corridor announced</a:t>
          </a:r>
        </a:p>
      </cdr:txBody>
    </cdr:sp>
  </cdr:relSizeAnchor>
  <cdr:relSizeAnchor xmlns:cdr="http://schemas.openxmlformats.org/drawingml/2006/chartDrawing">
    <cdr:from>
      <cdr:x>0.44298</cdr:x>
      <cdr:y>0.17248</cdr:y>
    </cdr:from>
    <cdr:to>
      <cdr:x>0.55912</cdr:x>
      <cdr:y>0.27647</cdr:y>
    </cdr:to>
    <cdr:cxnSp macro="">
      <cdr:nvCxnSpPr>
        <cdr:cNvPr id="10" name="Straight Arrow Connector 9">
          <a:extLst xmlns:a="http://schemas.openxmlformats.org/drawingml/2006/main">
            <a:ext uri="{FF2B5EF4-FFF2-40B4-BE49-F238E27FC236}">
              <a16:creationId xmlns:a16="http://schemas.microsoft.com/office/drawing/2014/main" id="{791580B1-660B-5ADC-26FB-E04A26732EDF}"/>
            </a:ext>
          </a:extLst>
        </cdr:cNvPr>
        <cdr:cNvCxnSpPr/>
      </cdr:nvCxnSpPr>
      <cdr:spPr>
        <a:xfrm xmlns:a="http://schemas.openxmlformats.org/drawingml/2006/main">
          <a:off x="3226117" y="518160"/>
          <a:ext cx="845820" cy="312420"/>
        </a:xfrm>
        <a:prstGeom xmlns:a="http://schemas.openxmlformats.org/drawingml/2006/main" prst="straightConnector1">
          <a:avLst/>
        </a:prstGeom>
        <a:ln xmlns:a="http://schemas.openxmlformats.org/drawingml/2006/main" w="6350">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0.55912</cdr:x>
      <cdr:y>0.08117</cdr:y>
    </cdr:from>
    <cdr:to>
      <cdr:x>0.62608</cdr:x>
      <cdr:y>0.2435</cdr:y>
    </cdr:to>
    <cdr:cxnSp macro="">
      <cdr:nvCxnSpPr>
        <cdr:cNvPr id="13" name="Straight Arrow Connector 12">
          <a:extLst xmlns:a="http://schemas.openxmlformats.org/drawingml/2006/main">
            <a:ext uri="{FF2B5EF4-FFF2-40B4-BE49-F238E27FC236}">
              <a16:creationId xmlns:a16="http://schemas.microsoft.com/office/drawing/2014/main" id="{E6BC3FC8-3B6E-7F7B-DD12-B3D5FB4C6343}"/>
            </a:ext>
          </a:extLst>
        </cdr:cNvPr>
        <cdr:cNvCxnSpPr/>
      </cdr:nvCxnSpPr>
      <cdr:spPr>
        <a:xfrm xmlns:a="http://schemas.openxmlformats.org/drawingml/2006/main">
          <a:off x="4071937" y="243840"/>
          <a:ext cx="487680" cy="487680"/>
        </a:xfrm>
        <a:prstGeom xmlns:a="http://schemas.openxmlformats.org/drawingml/2006/main" prst="straightConnector1">
          <a:avLst/>
        </a:prstGeom>
        <a:ln xmlns:a="http://schemas.openxmlformats.org/drawingml/2006/main">
          <a:solidFill>
            <a:srgbClr val="FFC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0.75059</cdr:x>
      <cdr:y>0.08624</cdr:y>
    </cdr:from>
    <cdr:to>
      <cdr:x>0.80395</cdr:x>
      <cdr:y>0.28408</cdr:y>
    </cdr:to>
    <cdr:cxnSp macro="">
      <cdr:nvCxnSpPr>
        <cdr:cNvPr id="15" name="Straight Arrow Connector 14">
          <a:extLst xmlns:a="http://schemas.openxmlformats.org/drawingml/2006/main">
            <a:ext uri="{FF2B5EF4-FFF2-40B4-BE49-F238E27FC236}">
              <a16:creationId xmlns:a16="http://schemas.microsoft.com/office/drawing/2014/main" id="{0566855E-1125-1A95-48CA-C06D13431C78}"/>
            </a:ext>
          </a:extLst>
        </cdr:cNvPr>
        <cdr:cNvCxnSpPr/>
      </cdr:nvCxnSpPr>
      <cdr:spPr>
        <a:xfrm xmlns:a="http://schemas.openxmlformats.org/drawingml/2006/main" flipH="1">
          <a:off x="5466397" y="259080"/>
          <a:ext cx="388620" cy="594360"/>
        </a:xfrm>
        <a:prstGeom xmlns:a="http://schemas.openxmlformats.org/drawingml/2006/main" prst="straightConnector1">
          <a:avLst/>
        </a:prstGeom>
        <a:ln xmlns:a="http://schemas.openxmlformats.org/drawingml/2006/main">
          <a:solidFill>
            <a:srgbClr val="0033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file:///G:\My%20Drive\!USDA\_2023\USDA_UA_dataset_2023_tables_2.0.xlsx" TargetMode="External"/><Relationship Id="rId1" Type="http://schemas.openxmlformats.org/officeDocument/2006/relationships/externalLinkPath" Target="https://usdagcc-my.sharepoint.com/My%20Drive/!USDA/_2023/USDA_UA_dataset_2023_tables_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My%20Drive\!Research_2020\USDA\_2h2022\USDA_UA_dataset_2h2022_tables.xlsx" TargetMode="External"/><Relationship Id="rId1" Type="http://schemas.openxmlformats.org/officeDocument/2006/relationships/externalLinkPath" Target="https://usdagcc-my.sharepoint.com/My%20Drive/!Research_2020/USDA/_2h2022/USDA_UA_dataset_2h2022_tabl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isaev\AppData\Local\Temp\USDA_UA_dataset_2h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
      <sheetName val="розрахунок від DAP"/>
      <sheetName val="ТМ_Карта налаштування"/>
      <sheetName val="Controvercial Truck routes"/>
      <sheetName val="input"/>
      <sheetName val="Danube"/>
      <sheetName val="MTL"/>
      <sheetName val="Exchange rates "/>
      <sheetName val="Ukranian production"/>
      <sheetName val="Table 3 truck index"/>
      <sheetName val="Table 5 farm to elevator truck"/>
      <sheetName val="Handling at port qtrly"/>
      <sheetName val="cost at elevator"/>
      <sheetName val="Table 1 railway rates+ DS "/>
      <sheetName val="Table 4 ocean rates curr. year"/>
      <sheetName val="Wheat rail yoy"/>
      <sheetName val="Wheat truck yoy"/>
      <sheetName val="Corn rail yoy"/>
      <sheetName val="Corn truck yoy"/>
      <sheetName val="Wheat rail qtr"/>
      <sheetName val="Wheat truck qtr"/>
      <sheetName val="Corn rail qtr"/>
      <sheetName val="Corn truck qtr"/>
      <sheetName val="Table 5 rail US$ 100 miles"/>
      <sheetName val="Table 6 truck index"/>
      <sheetName val="Table 7 ocean rates  "/>
      <sheetName val="Table 1 railway rates+ DS  2022"/>
      <sheetName val="Table 1 Wheat annual change"/>
      <sheetName val="Table 2 Corn annual channge"/>
      <sheetName val="Table 4 ocean rates 2022"/>
      <sheetName val="truck_to_elevator"/>
      <sheetName val="Modal split"/>
      <sheetName val="Export_port"/>
      <sheetName val="Port_share"/>
      <sheetName val="Grain_initiative"/>
    </sheetNames>
    <sheetDataSet>
      <sheetData sheetId="0" refreshError="1"/>
      <sheetData sheetId="1" refreshError="1"/>
      <sheetData sheetId="2" refreshError="1"/>
      <sheetData sheetId="3" refreshError="1"/>
      <sheetData sheetId="4">
        <row r="35">
          <cell r="C35">
            <v>65</v>
          </cell>
        </row>
        <row r="66">
          <cell r="C66">
            <v>160.93440000000001</v>
          </cell>
        </row>
      </sheetData>
      <sheetData sheetId="5" refreshError="1"/>
      <sheetData sheetId="6" refreshError="1"/>
      <sheetData sheetId="7" refreshError="1"/>
      <sheetData sheetId="8" refreshError="1"/>
      <sheetData sheetId="9" refreshError="1"/>
      <sheetData sheetId="10"/>
      <sheetData sheetId="11" refreshError="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4">
          <cell r="B4" t="str">
            <v>January</v>
          </cell>
        </row>
      </sheetData>
      <sheetData sheetId="33" refreshError="1"/>
      <sheetData sheetId="34">
        <row r="3">
          <cell r="H3" t="str">
            <v>January</v>
          </cell>
          <cell r="I3" t="str">
            <v>February</v>
          </cell>
          <cell r="J3" t="str">
            <v>March</v>
          </cell>
          <cell r="K3" t="str">
            <v>April</v>
          </cell>
          <cell r="L3" t="str">
            <v>May</v>
          </cell>
          <cell r="M3" t="str">
            <v>June</v>
          </cell>
          <cell r="N3" t="str">
            <v>July</v>
          </cell>
          <cell r="O3" t="str">
            <v>August</v>
          </cell>
          <cell r="P3" t="str">
            <v>September</v>
          </cell>
          <cell r="Q3" t="str">
            <v>October</v>
          </cell>
          <cell r="R3" t="str">
            <v>November</v>
          </cell>
          <cell r="S3" t="str">
            <v>December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
      <sheetName val="input"/>
      <sheetName val="ТМ_Карта налаштування"/>
      <sheetName val="Exchange rates "/>
      <sheetName val="Ukranian production"/>
      <sheetName val="Table 3 truck index"/>
      <sheetName val="Table 5 farm to elevator truck"/>
      <sheetName val="handling_at_ports"/>
      <sheetName val="Table 1 railway rates+ DS "/>
      <sheetName val="cost at elevator"/>
      <sheetName val="Table 4 ocean rates (2)"/>
      <sheetName val="Wheat_2019"/>
      <sheetName val="Corn 2019"/>
      <sheetName val="Wheat 2020"/>
      <sheetName val="Corn 2020"/>
      <sheetName val="Wheat 2h2020"/>
      <sheetName val="Corn 2h2020"/>
      <sheetName val="Wheat 2h2021"/>
      <sheetName val="Corn 2h2021"/>
      <sheetName val="Table 1 Wheat annual change"/>
      <sheetName val="Table 2 Corn annual channge"/>
      <sheetName val="Table 3 Wheat"/>
      <sheetName val="Table 4 Corn"/>
      <sheetName val="Table 5 rail US$ 100 miles"/>
      <sheetName val="Table 6 truck index"/>
      <sheetName val="Table 7 ocean rates  "/>
    </sheetNames>
    <sheetDataSet>
      <sheetData sheetId="0" refreshError="1"/>
      <sheetData sheetId="1">
        <row r="32">
          <cell r="C32">
            <v>65</v>
          </cell>
        </row>
        <row r="60">
          <cell r="C60">
            <v>160.93440000000001</v>
          </cell>
        </row>
      </sheetData>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Exchange rates "/>
      <sheetName val="Ukranian production"/>
      <sheetName val="Table 3 truck index"/>
      <sheetName val="Table 5 farm to elevator truck"/>
      <sheetName val="Grains_transshipment"/>
      <sheetName val="Table 1 railway rates+ DS "/>
      <sheetName val="cost at elevator"/>
      <sheetName val="input"/>
      <sheetName val="Table 4 ocean rates (2)"/>
      <sheetName val="handling_at_ports"/>
      <sheetName val="Wheat_2019"/>
      <sheetName val="Corn 2019"/>
      <sheetName val="Table 1 Wheat quarterly change"/>
      <sheetName val="Table 2 Corn quarterly change"/>
      <sheetName val="Table 1a Wheat annual change"/>
      <sheetName val="Table 2a Corn annual channge"/>
      <sheetName val="Table 3 Wheat"/>
      <sheetName val="Table 4 Corn"/>
      <sheetName val="Table 5 rail US$ 100 miles"/>
      <sheetName val="Table 6 truck index"/>
      <sheetName val="Table 7 ocean rates  "/>
    </sheetNames>
    <sheetDataSet>
      <sheetData sheetId="0" refreshError="1"/>
      <sheetData sheetId="1"/>
      <sheetData sheetId="2" refreshError="1"/>
      <sheetData sheetId="3">
        <row r="8">
          <cell r="I8">
            <v>2019</v>
          </cell>
        </row>
      </sheetData>
      <sheetData sheetId="4" refreshError="1"/>
      <sheetData sheetId="5" refreshError="1"/>
      <sheetData sheetId="6"/>
      <sheetData sheetId="7" refreshError="1"/>
      <sheetData sheetId="8">
        <row r="32">
          <cell r="C32">
            <v>65</v>
          </cell>
        </row>
        <row r="60">
          <cell r="C60">
            <v>160.93440000000001</v>
          </cell>
        </row>
      </sheetData>
      <sheetData sheetId="9"/>
      <sheetData sheetId="10" refreshError="1"/>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18776-6880-4B71-B6A8-A915CC432DAC}">
  <sheetPr>
    <tabColor rgb="FFFFC000"/>
  </sheetPr>
  <dimension ref="A1:J37"/>
  <sheetViews>
    <sheetView topLeftCell="A7" workbookViewId="0">
      <selection activeCell="C16" sqref="C16:H21"/>
    </sheetView>
  </sheetViews>
  <sheetFormatPr defaultColWidth="8.85546875" defaultRowHeight="15" x14ac:dyDescent="0.25"/>
  <cols>
    <col min="1" max="1" width="8.85546875" style="1"/>
    <col min="2" max="2" width="14" style="1" customWidth="1"/>
    <col min="3" max="3" width="12" style="1" bestFit="1" customWidth="1"/>
    <col min="4" max="4" width="9.28515625" style="1" customWidth="1"/>
    <col min="5" max="6" width="12" style="1" bestFit="1" customWidth="1"/>
    <col min="7" max="7" width="10.28515625" style="1" customWidth="1"/>
    <col min="8" max="16384" width="8.85546875" style="1"/>
  </cols>
  <sheetData>
    <row r="1" spans="1:10" x14ac:dyDescent="0.25">
      <c r="B1" s="1" t="s">
        <v>0</v>
      </c>
    </row>
    <row r="2" spans="1:10" x14ac:dyDescent="0.25">
      <c r="C2" s="1">
        <v>2018</v>
      </c>
      <c r="E2" s="1">
        <v>2019</v>
      </c>
    </row>
    <row r="3" spans="1:10" x14ac:dyDescent="0.25">
      <c r="C3" s="1" t="s">
        <v>1</v>
      </c>
      <c r="D3" s="1" t="s">
        <v>2</v>
      </c>
      <c r="E3" s="1" t="s">
        <v>1</v>
      </c>
      <c r="F3" s="1" t="s">
        <v>2</v>
      </c>
    </row>
    <row r="4" spans="1:10" x14ac:dyDescent="0.25">
      <c r="B4" s="1" t="s">
        <v>3</v>
      </c>
      <c r="C4" s="2">
        <v>29428.129976000033</v>
      </c>
      <c r="D4" s="3">
        <v>0.74282395987940486</v>
      </c>
      <c r="E4" s="2">
        <v>36180.684563000003</v>
      </c>
      <c r="F4" s="3">
        <v>0.68249989743831585</v>
      </c>
    </row>
    <row r="5" spans="1:10" x14ac:dyDescent="0.25">
      <c r="B5" s="1" t="s">
        <v>4</v>
      </c>
      <c r="C5" s="2">
        <v>3145.3</v>
      </c>
      <c r="D5" s="3">
        <v>7.9393566730680307E-2</v>
      </c>
      <c r="E5" s="2">
        <v>4852.3</v>
      </c>
      <c r="F5" s="3">
        <v>9.1532105938278124E-2</v>
      </c>
    </row>
    <row r="6" spans="1:10" x14ac:dyDescent="0.25">
      <c r="B6" s="1" t="s">
        <v>5</v>
      </c>
      <c r="C6" s="2">
        <v>7043.1300239999618</v>
      </c>
      <c r="D6" s="3">
        <v>0.17778247338991479</v>
      </c>
      <c r="E6" s="2">
        <v>11979.015436999995</v>
      </c>
      <c r="F6" s="3">
        <v>0.22596799662340591</v>
      </c>
    </row>
    <row r="7" spans="1:10" x14ac:dyDescent="0.25">
      <c r="B7" s="1" t="s">
        <v>6</v>
      </c>
      <c r="C7" s="2">
        <v>39616.559999999998</v>
      </c>
      <c r="D7" s="3">
        <v>1</v>
      </c>
      <c r="E7" s="2">
        <v>53012</v>
      </c>
      <c r="F7" s="3">
        <v>1</v>
      </c>
      <c r="I7" s="48"/>
    </row>
    <row r="9" spans="1:10" x14ac:dyDescent="0.25">
      <c r="B9" s="1" t="s">
        <v>7</v>
      </c>
    </row>
    <row r="10" spans="1:10" ht="15.75" x14ac:dyDescent="0.25">
      <c r="B10" s="78" t="s">
        <v>66</v>
      </c>
    </row>
    <row r="11" spans="1:10" x14ac:dyDescent="0.25">
      <c r="I11" s="4"/>
      <c r="J11" s="4"/>
    </row>
    <row r="12" spans="1:10" x14ac:dyDescent="0.25">
      <c r="A12" s="4"/>
      <c r="B12" s="5"/>
      <c r="C12" s="6"/>
      <c r="D12" s="7"/>
      <c r="E12" s="6"/>
      <c r="F12" s="7"/>
      <c r="G12" s="6"/>
      <c r="H12" s="6"/>
      <c r="I12" s="4"/>
      <c r="J12" s="4"/>
    </row>
    <row r="13" spans="1:10" x14ac:dyDescent="0.25">
      <c r="A13" s="4"/>
      <c r="B13" s="99" t="s">
        <v>73</v>
      </c>
      <c r="C13" s="6"/>
      <c r="D13" s="7"/>
      <c r="E13" s="6"/>
      <c r="F13" s="7"/>
      <c r="G13" s="6"/>
      <c r="H13" s="7"/>
      <c r="I13" s="4"/>
      <c r="J13" s="4"/>
    </row>
    <row r="14" spans="1:10" ht="17.25" x14ac:dyDescent="0.25">
      <c r="A14" s="4"/>
      <c r="B14" s="103" t="s">
        <v>8</v>
      </c>
      <c r="C14" s="105" t="s">
        <v>9</v>
      </c>
      <c r="D14" s="106"/>
      <c r="E14" s="105" t="s">
        <v>67</v>
      </c>
      <c r="F14" s="106"/>
      <c r="G14" s="105" t="s">
        <v>10</v>
      </c>
      <c r="H14" s="106"/>
      <c r="I14" s="4"/>
      <c r="J14" s="4"/>
    </row>
    <row r="15" spans="1:10" x14ac:dyDescent="0.25">
      <c r="A15" s="4"/>
      <c r="B15" s="104"/>
      <c r="C15" s="97" t="s">
        <v>11</v>
      </c>
      <c r="D15" s="98" t="s">
        <v>12</v>
      </c>
      <c r="E15" s="97" t="s">
        <v>11</v>
      </c>
      <c r="F15" s="98" t="s">
        <v>12</v>
      </c>
      <c r="G15" s="97" t="s">
        <v>11</v>
      </c>
      <c r="H15" s="98" t="s">
        <v>12</v>
      </c>
      <c r="I15" s="4"/>
      <c r="J15" s="4"/>
    </row>
    <row r="16" spans="1:10" x14ac:dyDescent="0.25">
      <c r="A16" s="4"/>
      <c r="B16" s="80">
        <v>2018</v>
      </c>
      <c r="C16" s="81">
        <v>30082.983603000033</v>
      </c>
      <c r="D16" s="94">
        <v>0.75903187625273338</v>
      </c>
      <c r="E16" s="81">
        <v>3700</v>
      </c>
      <c r="F16" s="94">
        <v>9.335569833090103E-2</v>
      </c>
      <c r="G16" s="81">
        <v>5850.3763969999691</v>
      </c>
      <c r="H16" s="94">
        <v>0.1476124254163656</v>
      </c>
      <c r="I16" s="4"/>
      <c r="J16" s="4"/>
    </row>
    <row r="17" spans="1:10" x14ac:dyDescent="0.25">
      <c r="A17" s="4"/>
      <c r="B17" s="82">
        <v>2019</v>
      </c>
      <c r="C17" s="83">
        <v>36707.490860000005</v>
      </c>
      <c r="D17" s="95">
        <v>0.69227689536248405</v>
      </c>
      <c r="E17" s="83">
        <v>5649.9999999999991</v>
      </c>
      <c r="F17" s="95">
        <v>0.10655493925519793</v>
      </c>
      <c r="G17" s="83">
        <v>10666.799139999996</v>
      </c>
      <c r="H17" s="96">
        <v>0.20116816538231808</v>
      </c>
      <c r="I17" s="4"/>
      <c r="J17" s="4"/>
    </row>
    <row r="18" spans="1:10" x14ac:dyDescent="0.25">
      <c r="A18" s="4"/>
      <c r="B18" s="82">
        <v>2020</v>
      </c>
      <c r="C18" s="83">
        <v>29406.049472999995</v>
      </c>
      <c r="D18" s="84">
        <v>0.63746415756172847</v>
      </c>
      <c r="E18" s="83">
        <v>4029.9999999999995</v>
      </c>
      <c r="F18" s="84">
        <v>8.7362314932257337E-2</v>
      </c>
      <c r="G18" s="83">
        <v>12693.680527000008</v>
      </c>
      <c r="H18" s="85">
        <v>0.27517352750601415</v>
      </c>
      <c r="I18" s="4"/>
      <c r="J18" s="4"/>
    </row>
    <row r="19" spans="1:10" x14ac:dyDescent="0.25">
      <c r="A19" s="4"/>
      <c r="B19" s="82">
        <v>2021</v>
      </c>
      <c r="C19" s="83">
        <v>28495.318533000031</v>
      </c>
      <c r="D19" s="84">
        <v>0.60250387902863878</v>
      </c>
      <c r="E19" s="83">
        <v>4300</v>
      </c>
      <c r="F19" s="84">
        <v>9.0919028570353264E-2</v>
      </c>
      <c r="G19" s="83">
        <v>14499.511466999966</v>
      </c>
      <c r="H19" s="85">
        <v>0.30657709240100806</v>
      </c>
      <c r="I19" s="4"/>
      <c r="J19" s="4"/>
    </row>
    <row r="20" spans="1:10" x14ac:dyDescent="0.25">
      <c r="A20" s="4"/>
      <c r="B20" s="82">
        <v>2022</v>
      </c>
      <c r="C20" s="83">
        <v>10155.190830000003</v>
      </c>
      <c r="D20" s="84">
        <v>0.40317447101962528</v>
      </c>
      <c r="E20" s="86" t="s">
        <v>27</v>
      </c>
      <c r="F20" s="84" t="s">
        <v>27</v>
      </c>
      <c r="G20" s="83">
        <v>15032.88917</v>
      </c>
      <c r="H20" s="85">
        <v>0.59682552898037478</v>
      </c>
      <c r="I20" s="4"/>
      <c r="J20" s="4"/>
    </row>
    <row r="21" spans="1:10" x14ac:dyDescent="0.25">
      <c r="A21" s="4"/>
      <c r="B21" s="87">
        <v>2023</v>
      </c>
      <c r="C21" s="88">
        <v>12883</v>
      </c>
      <c r="D21" s="89">
        <v>0.35</v>
      </c>
      <c r="E21" s="90" t="s">
        <v>27</v>
      </c>
      <c r="F21" s="91" t="s">
        <v>27</v>
      </c>
      <c r="G21" s="92">
        <v>23655</v>
      </c>
      <c r="H21" s="93">
        <v>0.65</v>
      </c>
      <c r="I21" s="4"/>
      <c r="J21" s="4"/>
    </row>
    <row r="22" spans="1:10" x14ac:dyDescent="0.25">
      <c r="A22" s="4"/>
      <c r="B22" s="4"/>
      <c r="C22" s="4"/>
      <c r="D22" s="8"/>
      <c r="E22" s="4"/>
      <c r="F22" s="9"/>
      <c r="G22" s="4"/>
      <c r="H22" s="4"/>
      <c r="I22" s="4"/>
      <c r="J22" s="4"/>
    </row>
    <row r="23" spans="1:10" ht="67.150000000000006" customHeight="1" x14ac:dyDescent="0.25">
      <c r="A23" s="4"/>
      <c r="B23" s="107" t="s">
        <v>70</v>
      </c>
      <c r="C23" s="107"/>
      <c r="D23" s="107"/>
      <c r="E23" s="107"/>
      <c r="F23" s="107"/>
      <c r="G23" s="107"/>
      <c r="H23" s="107"/>
      <c r="I23" s="4"/>
      <c r="J23" s="4"/>
    </row>
    <row r="24" spans="1:10" x14ac:dyDescent="0.25">
      <c r="A24" s="4"/>
      <c r="B24" s="108" t="s">
        <v>65</v>
      </c>
      <c r="C24" s="108"/>
      <c r="D24" s="108"/>
      <c r="E24" s="108"/>
      <c r="F24" s="108"/>
      <c r="G24" s="108"/>
      <c r="H24" s="108"/>
      <c r="I24" s="4"/>
      <c r="J24" s="4"/>
    </row>
    <row r="25" spans="1:10" x14ac:dyDescent="0.25">
      <c r="A25" s="4"/>
      <c r="B25" s="4"/>
      <c r="C25" s="4"/>
      <c r="D25" s="4"/>
      <c r="E25" s="4"/>
      <c r="F25" s="4"/>
      <c r="G25" s="4"/>
      <c r="H25" s="4"/>
      <c r="I25" s="4"/>
      <c r="J25" s="4"/>
    </row>
    <row r="26" spans="1:10" x14ac:dyDescent="0.25">
      <c r="B26" s="4"/>
      <c r="C26" s="4"/>
      <c r="D26" s="4"/>
      <c r="E26" s="4"/>
      <c r="F26" s="4"/>
      <c r="G26" s="4"/>
      <c r="H26" s="4"/>
      <c r="I26" s="4"/>
      <c r="J26" s="4"/>
    </row>
    <row r="27" spans="1:10" x14ac:dyDescent="0.25">
      <c r="B27" s="102" t="s">
        <v>13</v>
      </c>
      <c r="C27" s="102"/>
      <c r="D27" s="102"/>
      <c r="E27" s="102"/>
      <c r="F27" s="102"/>
      <c r="G27" s="4"/>
      <c r="H27" s="4"/>
      <c r="I27" s="4"/>
      <c r="J27" s="4"/>
    </row>
    <row r="28" spans="1:10" x14ac:dyDescent="0.25">
      <c r="A28" s="1" t="s">
        <v>26</v>
      </c>
      <c r="B28" s="10"/>
      <c r="C28" s="10"/>
      <c r="D28" s="10"/>
      <c r="E28" s="10"/>
      <c r="F28" s="10"/>
      <c r="G28" s="4"/>
      <c r="H28" s="4"/>
      <c r="I28" s="4"/>
      <c r="J28" s="4"/>
    </row>
    <row r="29" spans="1:10" ht="69" customHeight="1" x14ac:dyDescent="0.25">
      <c r="B29" s="101" t="s">
        <v>25</v>
      </c>
      <c r="C29" s="101"/>
      <c r="D29" s="101"/>
      <c r="E29" s="101"/>
      <c r="F29" s="101"/>
      <c r="G29" s="101"/>
      <c r="H29" s="101"/>
      <c r="I29" s="4"/>
      <c r="J29" s="4"/>
    </row>
    <row r="30" spans="1:10" x14ac:dyDescent="0.25">
      <c r="B30" s="10"/>
      <c r="C30" s="10"/>
      <c r="D30" s="10"/>
      <c r="E30" s="10"/>
      <c r="F30" s="10"/>
      <c r="G30" s="4"/>
      <c r="H30" s="4"/>
      <c r="I30" s="4"/>
      <c r="J30" s="4"/>
    </row>
    <row r="31" spans="1:10" x14ac:dyDescent="0.25">
      <c r="B31" s="10"/>
      <c r="C31" s="10"/>
      <c r="D31" s="10"/>
      <c r="E31" s="10"/>
      <c r="F31" s="10"/>
      <c r="G31" s="4"/>
      <c r="H31" s="4"/>
      <c r="I31" s="4"/>
      <c r="J31" s="4"/>
    </row>
    <row r="34" spans="2:3" x14ac:dyDescent="0.25">
      <c r="B34" t="s">
        <v>14</v>
      </c>
      <c r="C34" s="11">
        <v>77.21727272144112</v>
      </c>
    </row>
    <row r="35" spans="2:3" x14ac:dyDescent="0.25">
      <c r="B35" t="s">
        <v>15</v>
      </c>
      <c r="C35" s="11">
        <v>22.263798000832409</v>
      </c>
    </row>
    <row r="36" spans="2:3" x14ac:dyDescent="0.25">
      <c r="B36" t="s">
        <v>16</v>
      </c>
      <c r="C36" s="11">
        <v>0.51892927772646669</v>
      </c>
    </row>
    <row r="37" spans="2:3" x14ac:dyDescent="0.25">
      <c r="C37" s="11">
        <v>100</v>
      </c>
    </row>
  </sheetData>
  <mergeCells count="8">
    <mergeCell ref="B29:H29"/>
    <mergeCell ref="B27:F27"/>
    <mergeCell ref="B14:B15"/>
    <mergeCell ref="C14:D14"/>
    <mergeCell ref="E14:F14"/>
    <mergeCell ref="G14:H14"/>
    <mergeCell ref="B23:H23"/>
    <mergeCell ref="B24:H24"/>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4BBEE-E021-48FE-84F1-7B8F712B9487}">
  <sheetPr>
    <tabColor theme="9" tint="0.79998168889431442"/>
  </sheetPr>
  <dimension ref="B2:H31"/>
  <sheetViews>
    <sheetView tabSelected="1" workbookViewId="0">
      <selection activeCell="C27" sqref="C27"/>
    </sheetView>
  </sheetViews>
  <sheetFormatPr defaultRowHeight="12.75" x14ac:dyDescent="0.2"/>
  <cols>
    <col min="3" max="3" width="21.28515625" customWidth="1"/>
    <col min="4" max="4" width="15.85546875" customWidth="1"/>
    <col min="5" max="6" width="14.28515625" customWidth="1"/>
  </cols>
  <sheetData>
    <row r="2" spans="2:8" x14ac:dyDescent="0.2">
      <c r="B2" s="52"/>
      <c r="C2" s="52"/>
      <c r="D2" s="52"/>
      <c r="E2" s="52"/>
      <c r="F2" s="52"/>
      <c r="G2" s="52"/>
      <c r="H2" s="52"/>
    </row>
    <row r="3" spans="2:8" ht="14.25" x14ac:dyDescent="0.2">
      <c r="B3" s="52"/>
      <c r="C3" s="53" t="s">
        <v>74</v>
      </c>
      <c r="D3" s="52"/>
      <c r="E3" s="52"/>
      <c r="F3" s="52"/>
      <c r="G3" s="52"/>
      <c r="H3" s="52"/>
    </row>
    <row r="4" spans="2:8" x14ac:dyDescent="0.2">
      <c r="B4" s="52"/>
      <c r="C4" s="52"/>
      <c r="D4" s="52"/>
      <c r="E4" s="52"/>
      <c r="F4" s="52"/>
      <c r="G4" s="52"/>
      <c r="H4" s="52"/>
    </row>
    <row r="5" spans="2:8" ht="30" x14ac:dyDescent="0.2">
      <c r="B5" s="52"/>
      <c r="C5" s="49" t="s">
        <v>28</v>
      </c>
      <c r="D5" s="50">
        <v>2021</v>
      </c>
      <c r="E5" s="51">
        <v>2022</v>
      </c>
      <c r="F5" s="50">
        <v>2023</v>
      </c>
      <c r="G5" s="55"/>
      <c r="H5" s="52"/>
    </row>
    <row r="6" spans="2:8" ht="15" x14ac:dyDescent="0.2">
      <c r="B6" s="52"/>
      <c r="C6" s="109" t="s">
        <v>47</v>
      </c>
      <c r="D6" s="110"/>
      <c r="E6" s="110"/>
      <c r="F6" s="111"/>
      <c r="G6" s="55"/>
      <c r="H6" s="52"/>
    </row>
    <row r="7" spans="2:8" ht="15" x14ac:dyDescent="0.2">
      <c r="B7" s="52"/>
      <c r="C7" s="65" t="s">
        <v>29</v>
      </c>
      <c r="D7" s="66">
        <v>70.900000000000006</v>
      </c>
      <c r="E7" s="67">
        <v>1825.8</v>
      </c>
      <c r="F7" s="66">
        <v>1737.7</v>
      </c>
      <c r="G7" s="52"/>
      <c r="H7" s="52"/>
    </row>
    <row r="8" spans="2:8" ht="15" x14ac:dyDescent="0.2">
      <c r="B8" s="52"/>
      <c r="C8" s="22" t="s">
        <v>30</v>
      </c>
      <c r="D8" s="34">
        <v>7.8</v>
      </c>
      <c r="E8" s="31">
        <v>1175.8</v>
      </c>
      <c r="F8" s="41">
        <v>1008.6</v>
      </c>
      <c r="G8" s="52"/>
      <c r="H8" s="52"/>
    </row>
    <row r="9" spans="2:8" ht="15" x14ac:dyDescent="0.2">
      <c r="B9" s="52"/>
      <c r="C9" s="23" t="s">
        <v>31</v>
      </c>
      <c r="D9" s="35">
        <v>63.1</v>
      </c>
      <c r="E9" s="32">
        <v>650</v>
      </c>
      <c r="F9" s="42">
        <v>729.2</v>
      </c>
      <c r="G9" s="52"/>
      <c r="H9" s="56"/>
    </row>
    <row r="10" spans="2:8" ht="15" x14ac:dyDescent="0.2">
      <c r="B10" s="52"/>
      <c r="C10" s="68" t="s">
        <v>32</v>
      </c>
      <c r="D10" s="69">
        <v>0</v>
      </c>
      <c r="E10" s="70">
        <v>0</v>
      </c>
      <c r="F10" s="71">
        <v>60</v>
      </c>
      <c r="G10" s="52"/>
      <c r="H10" s="52"/>
    </row>
    <row r="11" spans="2:8" ht="15" x14ac:dyDescent="0.2">
      <c r="B11" s="52"/>
      <c r="C11" s="24" t="s">
        <v>33</v>
      </c>
      <c r="D11" s="36">
        <v>0</v>
      </c>
      <c r="E11" s="25">
        <v>0</v>
      </c>
      <c r="F11" s="43">
        <v>39.6</v>
      </c>
      <c r="G11" s="52"/>
      <c r="H11" s="52"/>
    </row>
    <row r="12" spans="2:8" ht="15" x14ac:dyDescent="0.2">
      <c r="B12" s="52"/>
      <c r="C12" s="22" t="s">
        <v>34</v>
      </c>
      <c r="D12" s="37">
        <v>0</v>
      </c>
      <c r="E12" s="26">
        <v>0</v>
      </c>
      <c r="F12" s="44">
        <v>12.9</v>
      </c>
      <c r="G12" s="52"/>
      <c r="H12" s="52"/>
    </row>
    <row r="13" spans="2:8" ht="15" x14ac:dyDescent="0.2">
      <c r="B13" s="52"/>
      <c r="C13" s="23" t="s">
        <v>35</v>
      </c>
      <c r="D13" s="38">
        <v>0</v>
      </c>
      <c r="E13" s="27">
        <v>0</v>
      </c>
      <c r="F13" s="45">
        <v>7.5</v>
      </c>
      <c r="G13" s="52"/>
      <c r="H13" s="52"/>
    </row>
    <row r="14" spans="2:8" ht="15" x14ac:dyDescent="0.2">
      <c r="B14" s="52"/>
      <c r="C14" s="68" t="s">
        <v>36</v>
      </c>
      <c r="D14" s="72">
        <v>128.4</v>
      </c>
      <c r="E14" s="73">
        <v>3170.1</v>
      </c>
      <c r="F14" s="74">
        <v>2730.7</v>
      </c>
      <c r="G14" s="52"/>
      <c r="H14" s="52"/>
    </row>
    <row r="15" spans="2:8" ht="15" x14ac:dyDescent="0.2">
      <c r="B15" s="52"/>
      <c r="C15" s="22" t="s">
        <v>37</v>
      </c>
      <c r="D15" s="39">
        <v>122.3</v>
      </c>
      <c r="E15" s="29">
        <v>1884.6</v>
      </c>
      <c r="F15" s="46">
        <v>1096.3</v>
      </c>
      <c r="G15" s="52"/>
      <c r="H15" s="52"/>
    </row>
    <row r="16" spans="2:8" ht="15" x14ac:dyDescent="0.2">
      <c r="B16" s="52"/>
      <c r="C16" s="22" t="s">
        <v>38</v>
      </c>
      <c r="D16" s="39">
        <v>2</v>
      </c>
      <c r="E16" s="29">
        <v>487.6</v>
      </c>
      <c r="F16" s="46">
        <v>755.4</v>
      </c>
      <c r="G16" s="52"/>
      <c r="H16" s="52"/>
    </row>
    <row r="17" spans="2:8" ht="15" x14ac:dyDescent="0.2">
      <c r="B17" s="52"/>
      <c r="C17" s="23" t="s">
        <v>39</v>
      </c>
      <c r="D17" s="40">
        <v>4</v>
      </c>
      <c r="E17" s="30">
        <v>797.9</v>
      </c>
      <c r="F17" s="47">
        <v>879</v>
      </c>
      <c r="G17" s="52"/>
      <c r="H17" s="52"/>
    </row>
    <row r="18" spans="2:8" ht="15" x14ac:dyDescent="0.2">
      <c r="B18" s="52"/>
      <c r="C18" s="68" t="s">
        <v>40</v>
      </c>
      <c r="D18" s="69">
        <v>0</v>
      </c>
      <c r="E18" s="73">
        <v>1247.5999999999999</v>
      </c>
      <c r="F18" s="74">
        <v>1452.6</v>
      </c>
      <c r="G18" s="52"/>
      <c r="H18" s="52"/>
    </row>
    <row r="19" spans="2:8" ht="15" x14ac:dyDescent="0.2">
      <c r="B19" s="52"/>
      <c r="C19" s="22" t="s">
        <v>41</v>
      </c>
      <c r="D19" s="37">
        <v>0</v>
      </c>
      <c r="E19" s="33">
        <v>583.70000000000005</v>
      </c>
      <c r="F19" s="44">
        <v>262.39999999999998</v>
      </c>
      <c r="G19" s="52"/>
      <c r="H19" s="52"/>
    </row>
    <row r="20" spans="2:8" ht="15" x14ac:dyDescent="0.2">
      <c r="B20" s="52"/>
      <c r="C20" s="22" t="s">
        <v>42</v>
      </c>
      <c r="D20" s="37">
        <v>0</v>
      </c>
      <c r="E20" s="33">
        <v>663.9</v>
      </c>
      <c r="F20" s="46">
        <v>1190.2</v>
      </c>
      <c r="G20" s="52"/>
      <c r="H20" s="52"/>
    </row>
    <row r="21" spans="2:8" ht="15" x14ac:dyDescent="0.2">
      <c r="B21" s="52"/>
      <c r="C21" s="68" t="s">
        <v>43</v>
      </c>
      <c r="D21" s="75">
        <v>71.7</v>
      </c>
      <c r="E21" s="76">
        <v>949.9</v>
      </c>
      <c r="F21" s="74">
        <v>1022</v>
      </c>
      <c r="G21" s="52"/>
      <c r="H21" s="52"/>
    </row>
    <row r="22" spans="2:8" ht="15" x14ac:dyDescent="0.2">
      <c r="B22" s="52"/>
      <c r="C22" s="22" t="s">
        <v>31</v>
      </c>
      <c r="D22" s="28">
        <v>71.7</v>
      </c>
      <c r="E22" s="33">
        <v>738</v>
      </c>
      <c r="F22" s="44">
        <v>827.9</v>
      </c>
      <c r="G22" s="52"/>
      <c r="H22" s="52"/>
    </row>
    <row r="23" spans="2:8" ht="15" x14ac:dyDescent="0.2">
      <c r="B23" s="52"/>
      <c r="C23" s="22" t="s">
        <v>44</v>
      </c>
      <c r="D23" s="37">
        <v>0</v>
      </c>
      <c r="E23" s="33">
        <v>211.9</v>
      </c>
      <c r="F23" s="44">
        <v>194</v>
      </c>
      <c r="G23" s="52"/>
      <c r="H23" s="52"/>
    </row>
    <row r="24" spans="2:8" ht="15" x14ac:dyDescent="0.2">
      <c r="B24" s="52"/>
      <c r="C24" s="57" t="s">
        <v>6</v>
      </c>
      <c r="D24" s="58">
        <v>270.89999999999998</v>
      </c>
      <c r="E24" s="59">
        <v>7193.4</v>
      </c>
      <c r="F24" s="60">
        <v>7002.9</v>
      </c>
      <c r="G24" s="52"/>
      <c r="H24" s="52"/>
    </row>
    <row r="25" spans="2:8" x14ac:dyDescent="0.2">
      <c r="B25" s="52"/>
      <c r="C25" s="54" t="s">
        <v>71</v>
      </c>
      <c r="D25" s="52"/>
      <c r="E25" s="52"/>
      <c r="F25" s="52"/>
      <c r="G25" s="52"/>
      <c r="H25" s="52"/>
    </row>
    <row r="26" spans="2:8" x14ac:dyDescent="0.2">
      <c r="B26" s="52"/>
      <c r="C26" s="54" t="s">
        <v>46</v>
      </c>
      <c r="D26" s="52"/>
      <c r="E26" s="52"/>
      <c r="F26" s="52"/>
      <c r="G26" s="52"/>
      <c r="H26" s="52"/>
    </row>
    <row r="27" spans="2:8" x14ac:dyDescent="0.2">
      <c r="B27" s="52"/>
      <c r="C27" s="54" t="s">
        <v>68</v>
      </c>
      <c r="D27" s="52"/>
      <c r="E27" s="52"/>
      <c r="F27" s="52"/>
      <c r="G27" s="52"/>
      <c r="H27" s="52"/>
    </row>
    <row r="28" spans="2:8" x14ac:dyDescent="0.2">
      <c r="B28" s="52"/>
      <c r="C28" s="52"/>
      <c r="D28" s="52"/>
      <c r="E28" s="52"/>
      <c r="F28" s="52"/>
      <c r="G28" s="52"/>
    </row>
    <row r="29" spans="2:8" x14ac:dyDescent="0.2">
      <c r="B29" s="52"/>
      <c r="C29" s="52"/>
      <c r="D29" s="52"/>
      <c r="E29" s="52"/>
      <c r="F29" s="52"/>
      <c r="G29" s="52"/>
    </row>
    <row r="31" spans="2:8" x14ac:dyDescent="0.2">
      <c r="C31" s="54"/>
    </row>
  </sheetData>
  <mergeCells count="1">
    <mergeCell ref="C6: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62A87-3A43-42A1-8B0A-98E65FBCF6E7}">
  <dimension ref="A1:O36"/>
  <sheetViews>
    <sheetView topLeftCell="A6" workbookViewId="0">
      <selection activeCell="N17" sqref="N17"/>
    </sheetView>
  </sheetViews>
  <sheetFormatPr defaultColWidth="8.85546875" defaultRowHeight="15" x14ac:dyDescent="0.25"/>
  <cols>
    <col min="1" max="1" width="22.7109375" style="1" bestFit="1" customWidth="1"/>
    <col min="2" max="2" width="12.28515625" style="1" bestFit="1" customWidth="1"/>
    <col min="3" max="7" width="8.85546875" style="1"/>
    <col min="8" max="8" width="12.28515625" style="1" bestFit="1" customWidth="1"/>
    <col min="9" max="16384" width="8.85546875" style="1"/>
  </cols>
  <sheetData>
    <row r="1" spans="1:15" x14ac:dyDescent="0.25">
      <c r="H1" s="61"/>
    </row>
    <row r="2" spans="1:15" x14ac:dyDescent="0.25">
      <c r="B2" s="1" t="s">
        <v>48</v>
      </c>
      <c r="H2" s="61"/>
    </row>
    <row r="4" spans="1:15" x14ac:dyDescent="0.25">
      <c r="B4" s="1" t="s">
        <v>49</v>
      </c>
      <c r="C4" s="1" t="s">
        <v>50</v>
      </c>
      <c r="D4" s="1" t="s">
        <v>51</v>
      </c>
      <c r="E4" s="1" t="s">
        <v>52</v>
      </c>
      <c r="F4" s="1" t="s">
        <v>53</v>
      </c>
      <c r="G4" s="1" t="s">
        <v>54</v>
      </c>
      <c r="H4" s="1" t="s">
        <v>55</v>
      </c>
      <c r="I4" s="1" t="s">
        <v>56</v>
      </c>
      <c r="J4" s="1" t="s">
        <v>57</v>
      </c>
      <c r="K4" s="1" t="s">
        <v>58</v>
      </c>
      <c r="L4" s="1" t="s">
        <v>59</v>
      </c>
      <c r="M4" s="1" t="s">
        <v>60</v>
      </c>
    </row>
    <row r="5" spans="1:15" x14ac:dyDescent="0.25">
      <c r="A5" s="1" t="s">
        <v>61</v>
      </c>
      <c r="B5" s="61">
        <v>3.184045834</v>
      </c>
      <c r="C5" s="61">
        <v>3.9301908399999999</v>
      </c>
      <c r="D5" s="61">
        <v>4.8217643499999996</v>
      </c>
      <c r="E5" s="61">
        <v>3.7283562539999999</v>
      </c>
      <c r="F5" s="61">
        <v>2.784118486000001</v>
      </c>
      <c r="G5" s="61">
        <v>3.1940410109999999</v>
      </c>
      <c r="H5" s="61">
        <v>1.3971796669999998</v>
      </c>
      <c r="I5" s="61">
        <v>1.4882609120000001</v>
      </c>
      <c r="J5" s="61">
        <v>1.4334689779999998</v>
      </c>
      <c r="K5" s="61">
        <v>2.3798227300000003</v>
      </c>
      <c r="L5" s="61">
        <v>3.3296146170000003</v>
      </c>
      <c r="M5" s="61">
        <v>4.8671722850000005</v>
      </c>
      <c r="N5" s="77">
        <f>SUM(B5:M5)</f>
        <v>36.538035964000002</v>
      </c>
    </row>
    <row r="6" spans="1:15" x14ac:dyDescent="0.25">
      <c r="A6" s="1" t="s">
        <v>63</v>
      </c>
      <c r="B6" s="61">
        <v>2.552197</v>
      </c>
      <c r="C6" s="61">
        <v>2.9718300000000002</v>
      </c>
      <c r="D6" s="61">
        <v>3.3787989999999999</v>
      </c>
      <c r="E6" s="61">
        <v>2.4013879999999999</v>
      </c>
      <c r="F6" s="61">
        <v>1.0946359999999999</v>
      </c>
      <c r="G6" s="61">
        <v>1.8217159999999999</v>
      </c>
      <c r="H6" s="61">
        <v>0.19034300000000001</v>
      </c>
      <c r="N6" s="77">
        <f>SUM(B6:H6)</f>
        <v>14.410909000000002</v>
      </c>
      <c r="O6" s="12">
        <f>N6/N5*100</f>
        <v>39.440841905675242</v>
      </c>
    </row>
    <row r="7" spans="1:15" x14ac:dyDescent="0.25">
      <c r="N7" s="77">
        <f>SUM(N5:N6)</f>
        <v>50.948944964000006</v>
      </c>
    </row>
    <row r="8" spans="1:15" x14ac:dyDescent="0.25">
      <c r="B8" s="61"/>
      <c r="C8" s="61"/>
      <c r="D8" s="61"/>
      <c r="E8" s="61"/>
      <c r="F8" s="61"/>
      <c r="G8" s="61"/>
      <c r="H8" s="61"/>
      <c r="I8" s="61"/>
      <c r="J8" s="61"/>
      <c r="K8" s="61"/>
      <c r="L8" s="61"/>
      <c r="M8" s="61"/>
    </row>
    <row r="9" spans="1:15" ht="15.75" x14ac:dyDescent="0.25">
      <c r="A9" s="63"/>
      <c r="B9" s="64" t="s">
        <v>64</v>
      </c>
      <c r="C9" s="63"/>
      <c r="D9" s="63"/>
      <c r="E9" s="63"/>
      <c r="F9" s="63"/>
      <c r="G9" s="63"/>
      <c r="H9" s="63"/>
      <c r="I9" s="4"/>
      <c r="J9" s="4"/>
      <c r="K9" s="4"/>
      <c r="L9" s="4"/>
      <c r="M9" s="4"/>
      <c r="N9" s="4"/>
    </row>
    <row r="10" spans="1:15" x14ac:dyDescent="0.25">
      <c r="A10" s="4"/>
      <c r="B10" s="62"/>
      <c r="C10" s="4"/>
      <c r="D10" s="4"/>
      <c r="E10" s="4"/>
      <c r="F10" s="4"/>
      <c r="G10" s="4"/>
      <c r="H10" s="4"/>
      <c r="I10" s="4"/>
      <c r="J10" s="4"/>
      <c r="K10" s="4"/>
      <c r="L10" s="4"/>
      <c r="M10" s="4"/>
      <c r="N10" s="4"/>
    </row>
    <row r="11" spans="1:15" x14ac:dyDescent="0.25">
      <c r="A11" s="4"/>
      <c r="B11" s="62"/>
      <c r="C11" s="4"/>
      <c r="D11" s="4"/>
      <c r="E11" s="4"/>
      <c r="F11" s="4"/>
      <c r="G11" s="4"/>
      <c r="H11" s="4"/>
      <c r="I11" s="4"/>
      <c r="J11" s="4"/>
      <c r="K11" s="4"/>
      <c r="L11" s="4"/>
      <c r="M11" s="4"/>
      <c r="N11" s="4"/>
    </row>
    <row r="12" spans="1:15" x14ac:dyDescent="0.25">
      <c r="A12" s="4"/>
      <c r="B12" s="4"/>
      <c r="C12" s="4"/>
      <c r="D12" s="4"/>
      <c r="E12" s="4"/>
      <c r="F12" s="4"/>
      <c r="G12" s="4"/>
      <c r="H12" s="4"/>
      <c r="I12" s="4"/>
      <c r="J12" s="4"/>
      <c r="K12" s="4"/>
      <c r="L12" s="4"/>
      <c r="M12" s="4"/>
      <c r="N12" s="4"/>
    </row>
    <row r="13" spans="1:15" x14ac:dyDescent="0.25">
      <c r="A13" s="4"/>
      <c r="B13" s="4"/>
      <c r="C13" s="4"/>
      <c r="D13" s="4"/>
      <c r="E13" s="4"/>
      <c r="F13" s="4"/>
      <c r="G13" s="4"/>
      <c r="H13" s="4"/>
      <c r="I13" s="4"/>
      <c r="J13" s="4"/>
      <c r="K13" s="4"/>
      <c r="L13" s="4"/>
      <c r="M13" s="4"/>
      <c r="N13" s="4"/>
    </row>
    <row r="14" spans="1:15" x14ac:dyDescent="0.25">
      <c r="A14" s="4"/>
      <c r="B14" s="4"/>
      <c r="C14" s="4"/>
      <c r="D14" s="4"/>
      <c r="E14" s="4"/>
      <c r="F14" s="4"/>
      <c r="G14" s="4"/>
      <c r="H14" s="4"/>
      <c r="I14" s="4"/>
      <c r="J14" s="4"/>
      <c r="K14" s="4"/>
      <c r="L14" s="4"/>
      <c r="M14" s="4"/>
      <c r="N14" s="4"/>
    </row>
    <row r="15" spans="1:15" x14ac:dyDescent="0.25">
      <c r="A15" s="4"/>
      <c r="B15" s="4"/>
      <c r="C15" s="4"/>
      <c r="D15" s="4"/>
      <c r="E15" s="4"/>
      <c r="F15" s="4"/>
      <c r="G15" s="4"/>
      <c r="H15" s="4"/>
      <c r="I15" s="4"/>
      <c r="J15" s="4"/>
      <c r="K15" s="4"/>
      <c r="L15" s="4"/>
      <c r="M15" s="4"/>
      <c r="N15" s="4"/>
    </row>
    <row r="16" spans="1:15" x14ac:dyDescent="0.25">
      <c r="A16" s="4"/>
      <c r="B16" s="4"/>
      <c r="C16" s="4"/>
      <c r="D16" s="4"/>
      <c r="E16" s="4"/>
      <c r="F16" s="4"/>
      <c r="G16" s="4"/>
      <c r="H16" s="4"/>
      <c r="I16" s="4"/>
      <c r="J16" s="4"/>
      <c r="K16" s="4"/>
      <c r="L16" s="4"/>
      <c r="M16" s="4"/>
      <c r="N16" s="4"/>
    </row>
    <row r="17" spans="1:15" x14ac:dyDescent="0.25">
      <c r="A17" s="4"/>
      <c r="B17" s="4"/>
      <c r="C17" s="4"/>
      <c r="D17" s="4"/>
      <c r="E17" s="4"/>
      <c r="F17" s="4"/>
      <c r="G17" s="4"/>
      <c r="H17" s="4"/>
      <c r="I17" s="4"/>
      <c r="J17" s="4"/>
      <c r="K17" s="4"/>
      <c r="L17" s="4"/>
      <c r="M17" s="4"/>
      <c r="N17" s="4"/>
    </row>
    <row r="18" spans="1:15" x14ac:dyDescent="0.25">
      <c r="A18" s="4"/>
      <c r="B18" s="4"/>
      <c r="C18" s="4"/>
      <c r="D18" s="4"/>
      <c r="E18" s="4"/>
      <c r="F18" s="4"/>
      <c r="G18" s="4"/>
      <c r="H18" s="4"/>
      <c r="I18" s="4"/>
      <c r="J18" s="4"/>
      <c r="K18" s="4"/>
      <c r="L18" s="4"/>
      <c r="M18" s="4"/>
      <c r="N18" s="4"/>
    </row>
    <row r="19" spans="1:15" x14ac:dyDescent="0.25">
      <c r="A19" s="4"/>
      <c r="B19" s="4"/>
      <c r="C19" s="4"/>
      <c r="D19" s="4"/>
      <c r="E19" s="4"/>
      <c r="F19" s="4"/>
      <c r="G19" s="4"/>
      <c r="H19" s="4"/>
      <c r="I19" s="4"/>
      <c r="J19" s="4"/>
      <c r="K19" s="4"/>
      <c r="L19" s="4"/>
      <c r="M19" s="4"/>
      <c r="N19" s="4"/>
    </row>
    <row r="20" spans="1:15" x14ac:dyDescent="0.25">
      <c r="A20" s="4"/>
      <c r="B20" s="4"/>
      <c r="C20" s="4"/>
      <c r="D20" s="4"/>
      <c r="E20" s="4"/>
      <c r="F20" s="4"/>
      <c r="G20" s="4"/>
      <c r="H20" s="4"/>
      <c r="I20" s="4"/>
      <c r="J20" s="4"/>
      <c r="K20" s="4"/>
      <c r="L20" s="4"/>
      <c r="M20" s="4"/>
      <c r="N20" s="4"/>
    </row>
    <row r="21" spans="1:15" x14ac:dyDescent="0.25">
      <c r="A21" s="4"/>
      <c r="B21" s="4"/>
      <c r="C21" s="4"/>
      <c r="D21" s="4"/>
      <c r="E21" s="4"/>
      <c r="F21" s="4"/>
      <c r="G21" s="4"/>
      <c r="H21" s="4"/>
      <c r="I21" s="4"/>
      <c r="J21" s="4"/>
      <c r="K21" s="4"/>
      <c r="L21" s="4"/>
      <c r="M21" s="4"/>
      <c r="N21" s="4"/>
    </row>
    <row r="22" spans="1:15" x14ac:dyDescent="0.25">
      <c r="A22" s="4"/>
      <c r="B22" s="4"/>
      <c r="C22" s="4"/>
      <c r="D22" s="4"/>
      <c r="E22" s="4"/>
      <c r="F22" s="4"/>
      <c r="G22" s="4"/>
      <c r="H22" s="4"/>
      <c r="I22" s="4"/>
      <c r="J22" s="4"/>
      <c r="K22" s="4"/>
      <c r="L22" s="4"/>
      <c r="M22" s="4"/>
      <c r="N22" s="4"/>
    </row>
    <row r="23" spans="1:15" x14ac:dyDescent="0.25">
      <c r="A23" s="4"/>
      <c r="B23" s="4"/>
      <c r="C23" s="4"/>
      <c r="D23" s="4"/>
      <c r="E23" s="4"/>
      <c r="F23" s="4"/>
      <c r="G23" s="4"/>
      <c r="H23" s="4"/>
      <c r="I23" s="4"/>
      <c r="J23" s="4"/>
      <c r="K23" s="4"/>
      <c r="L23" s="4"/>
      <c r="M23" s="4"/>
      <c r="N23" s="4"/>
    </row>
    <row r="24" spans="1:15" x14ac:dyDescent="0.25">
      <c r="A24" s="4"/>
      <c r="B24" s="4"/>
      <c r="C24" s="4"/>
      <c r="D24" s="4"/>
      <c r="E24" s="4"/>
      <c r="F24" s="4"/>
      <c r="G24" s="4"/>
      <c r="H24" s="4"/>
      <c r="I24" s="4"/>
      <c r="J24" s="4"/>
      <c r="K24" s="4"/>
      <c r="L24" s="4"/>
      <c r="M24" s="4"/>
      <c r="N24" s="4"/>
    </row>
    <row r="25" spans="1:15" x14ac:dyDescent="0.25">
      <c r="A25" s="4"/>
      <c r="B25" s="4"/>
      <c r="C25" s="4"/>
      <c r="D25" s="4"/>
      <c r="E25" s="4"/>
      <c r="F25" s="4"/>
      <c r="G25" s="4"/>
      <c r="H25" s="4"/>
      <c r="I25" s="4"/>
      <c r="J25" s="4"/>
      <c r="K25" s="4"/>
      <c r="L25" s="4"/>
      <c r="M25" s="4"/>
      <c r="N25" s="4"/>
    </row>
    <row r="26" spans="1:15" x14ac:dyDescent="0.25">
      <c r="A26" s="4"/>
      <c r="B26" s="4"/>
      <c r="C26" s="4"/>
      <c r="D26" s="4"/>
      <c r="E26" s="4"/>
      <c r="F26" s="4"/>
      <c r="G26" s="4"/>
      <c r="H26" s="4"/>
      <c r="I26" s="4"/>
      <c r="J26" s="4"/>
      <c r="K26" s="4"/>
      <c r="L26" s="4"/>
      <c r="M26" s="4"/>
      <c r="N26" s="4"/>
    </row>
    <row r="27" spans="1:15" x14ac:dyDescent="0.25">
      <c r="A27" s="4"/>
      <c r="B27" s="4"/>
      <c r="C27" s="4"/>
      <c r="D27" s="4"/>
      <c r="E27" s="4"/>
      <c r="F27" s="4"/>
      <c r="G27" s="4"/>
      <c r="H27" s="4"/>
      <c r="I27" s="4"/>
      <c r="J27" s="4"/>
      <c r="K27" s="4"/>
      <c r="L27" s="4"/>
      <c r="M27" s="4"/>
      <c r="N27" s="4"/>
      <c r="O27" s="4"/>
    </row>
    <row r="28" spans="1:15" x14ac:dyDescent="0.25">
      <c r="A28" s="4"/>
      <c r="B28" s="54" t="s">
        <v>69</v>
      </c>
      <c r="C28" s="4"/>
      <c r="D28" s="4"/>
      <c r="E28" s="4"/>
      <c r="F28" s="4"/>
      <c r="G28" s="4"/>
      <c r="H28" s="4"/>
      <c r="I28" s="4"/>
      <c r="J28" s="4"/>
      <c r="K28" s="4"/>
      <c r="L28" s="4"/>
      <c r="M28" s="4"/>
      <c r="N28" s="4"/>
      <c r="O28" s="4"/>
    </row>
    <row r="29" spans="1:15" ht="36.6" customHeight="1" x14ac:dyDescent="0.25">
      <c r="A29" s="4"/>
      <c r="B29" s="112" t="s">
        <v>72</v>
      </c>
      <c r="C29" s="112"/>
      <c r="D29" s="112"/>
      <c r="E29" s="112"/>
      <c r="F29" s="112"/>
      <c r="G29" s="112"/>
      <c r="H29" s="112"/>
      <c r="I29" s="112"/>
      <c r="J29" s="112"/>
      <c r="K29" s="112"/>
      <c r="L29" s="112"/>
      <c r="M29" s="4"/>
      <c r="N29" s="4"/>
      <c r="O29" s="4"/>
    </row>
    <row r="30" spans="1:15" x14ac:dyDescent="0.25">
      <c r="A30" s="4"/>
      <c r="B30" s="54" t="s">
        <v>62</v>
      </c>
      <c r="C30" s="4"/>
      <c r="D30" s="4"/>
      <c r="E30" s="4"/>
      <c r="F30" s="4"/>
      <c r="G30" s="4"/>
      <c r="H30" s="4"/>
      <c r="I30" s="4"/>
      <c r="J30" s="4"/>
      <c r="K30" s="4"/>
      <c r="L30" s="4"/>
      <c r="M30" s="4"/>
      <c r="N30" s="4"/>
      <c r="O30" s="4"/>
    </row>
    <row r="31" spans="1:15" x14ac:dyDescent="0.25">
      <c r="B31" s="79"/>
    </row>
    <row r="32" spans="1:15" x14ac:dyDescent="0.25">
      <c r="B32" s="79"/>
    </row>
    <row r="36" spans="2:12" x14ac:dyDescent="0.25">
      <c r="B36" s="113"/>
      <c r="C36" s="113"/>
      <c r="D36" s="113"/>
      <c r="E36" s="113"/>
      <c r="F36" s="113"/>
      <c r="G36" s="113"/>
      <c r="H36" s="113"/>
      <c r="I36" s="113"/>
      <c r="J36" s="113"/>
      <c r="K36" s="113"/>
      <c r="L36" s="113"/>
    </row>
  </sheetData>
  <mergeCells count="2">
    <mergeCell ref="B29:L29"/>
    <mergeCell ref="B36:L36"/>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C9BAD-1D29-407F-A944-62ECE4380217}">
  <dimension ref="A3:O25"/>
  <sheetViews>
    <sheetView workbookViewId="0">
      <selection activeCell="O23" sqref="O23:O25"/>
    </sheetView>
  </sheetViews>
  <sheetFormatPr defaultRowHeight="12.75" x14ac:dyDescent="0.2"/>
  <cols>
    <col min="2" max="2" width="13.7109375" bestFit="1" customWidth="1"/>
    <col min="7" max="7" width="13.140625" customWidth="1"/>
  </cols>
  <sheetData>
    <row r="3" spans="1:9" ht="15" x14ac:dyDescent="0.25">
      <c r="B3" s="13" t="s">
        <v>19</v>
      </c>
    </row>
    <row r="4" spans="1:9" ht="15" x14ac:dyDescent="0.25">
      <c r="B4" s="13"/>
      <c r="C4" s="17" t="s">
        <v>18</v>
      </c>
    </row>
    <row r="5" spans="1:9" ht="15" x14ac:dyDescent="0.25">
      <c r="B5" t="s">
        <v>14</v>
      </c>
      <c r="C5" s="12">
        <v>77.21727272144112</v>
      </c>
    </row>
    <row r="6" spans="1:9" ht="15" x14ac:dyDescent="0.25">
      <c r="B6" t="s">
        <v>15</v>
      </c>
      <c r="C6" s="12">
        <v>22.263798000832409</v>
      </c>
    </row>
    <row r="7" spans="1:9" ht="15" x14ac:dyDescent="0.25">
      <c r="B7" t="s">
        <v>16</v>
      </c>
      <c r="C7" s="12">
        <v>0.51892927772646669</v>
      </c>
    </row>
    <row r="8" spans="1:9" ht="15" x14ac:dyDescent="0.25">
      <c r="B8" s="1"/>
      <c r="C8" s="11">
        <v>100</v>
      </c>
    </row>
    <row r="11" spans="1:9" x14ac:dyDescent="0.2">
      <c r="A11" t="s">
        <v>17</v>
      </c>
      <c r="D11" t="s">
        <v>18</v>
      </c>
      <c r="F11" t="s">
        <v>19</v>
      </c>
      <c r="I11" t="s">
        <v>18</v>
      </c>
    </row>
    <row r="12" spans="1:9" x14ac:dyDescent="0.2">
      <c r="A12" t="s">
        <v>20</v>
      </c>
      <c r="B12" s="18">
        <v>26078019</v>
      </c>
      <c r="F12" t="s">
        <v>20</v>
      </c>
      <c r="G12" s="18">
        <v>17913721</v>
      </c>
      <c r="H12" s="16">
        <v>17.913720999999999</v>
      </c>
    </row>
    <row r="13" spans="1:9" x14ac:dyDescent="0.2">
      <c r="A13" s="20" t="s">
        <v>14</v>
      </c>
      <c r="B13" s="21">
        <v>8370241</v>
      </c>
      <c r="D13" s="14">
        <v>65.075599809490242</v>
      </c>
      <c r="F13" t="s">
        <v>14</v>
      </c>
      <c r="G13" s="18">
        <v>6139089</v>
      </c>
      <c r="H13" s="16">
        <v>6.1390890000000002</v>
      </c>
      <c r="I13" s="15">
        <v>77.21727272144112</v>
      </c>
    </row>
    <row r="14" spans="1:9" x14ac:dyDescent="0.2">
      <c r="A14" s="20" t="s">
        <v>15</v>
      </c>
      <c r="B14" s="21">
        <v>4187437</v>
      </c>
      <c r="D14" s="14">
        <v>32.555809855349736</v>
      </c>
      <c r="F14" t="s">
        <v>15</v>
      </c>
      <c r="G14" s="18">
        <v>1770063</v>
      </c>
      <c r="H14" s="16">
        <v>1.7700629999999999</v>
      </c>
      <c r="I14" s="15">
        <v>22.263798000832409</v>
      </c>
    </row>
    <row r="15" spans="1:9" x14ac:dyDescent="0.2">
      <c r="A15" s="20" t="s">
        <v>16</v>
      </c>
      <c r="B15" s="21">
        <v>304656</v>
      </c>
      <c r="D15" s="14">
        <v>2.3685903351600106</v>
      </c>
      <c r="F15" t="s">
        <v>16</v>
      </c>
      <c r="G15" s="18">
        <v>41257</v>
      </c>
      <c r="H15" s="16">
        <v>4.1257000000000002E-2</v>
      </c>
      <c r="I15" s="15">
        <v>0.51892927772646669</v>
      </c>
    </row>
    <row r="16" spans="1:9" x14ac:dyDescent="0.2">
      <c r="A16" s="20" t="s">
        <v>24</v>
      </c>
      <c r="B16" s="21">
        <v>12862334</v>
      </c>
      <c r="D16" s="14">
        <v>100</v>
      </c>
      <c r="G16" s="18">
        <v>7950409</v>
      </c>
      <c r="I16" s="14">
        <v>100</v>
      </c>
    </row>
    <row r="17" spans="1:15" x14ac:dyDescent="0.2">
      <c r="A17" s="17" t="s">
        <v>23</v>
      </c>
      <c r="B17" s="21">
        <f>B12+B16</f>
        <v>38940353</v>
      </c>
      <c r="D17" s="14"/>
      <c r="G17" s="18"/>
      <c r="I17" s="14"/>
    </row>
    <row r="18" spans="1:15" x14ac:dyDescent="0.2">
      <c r="A18" s="19" t="s">
        <v>21</v>
      </c>
    </row>
    <row r="19" spans="1:15" x14ac:dyDescent="0.2">
      <c r="A19" t="s">
        <v>22</v>
      </c>
    </row>
    <row r="23" spans="1:15" x14ac:dyDescent="0.2">
      <c r="O23" s="100" t="s">
        <v>45</v>
      </c>
    </row>
    <row r="24" spans="1:15" x14ac:dyDescent="0.2">
      <c r="O24" s="100" t="s">
        <v>46</v>
      </c>
    </row>
    <row r="25" spans="1:15" x14ac:dyDescent="0.2">
      <c r="O25" s="10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1b Ukraine modalshare new</vt:lpstr>
      <vt:lpstr>Table 1c Exports-Western routes</vt:lpstr>
      <vt:lpstr>Fig.1a monthly maritime export</vt:lpstr>
      <vt:lpstr>UN Grain 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Salin, Delmy - AMS</dc:creator>
  <cp:lastModifiedBy>Ladd, Jessica - AMS</cp:lastModifiedBy>
  <dcterms:created xsi:type="dcterms:W3CDTF">2023-03-08T21:08:08Z</dcterms:created>
  <dcterms:modified xsi:type="dcterms:W3CDTF">2024-05-06T18:30:50Z</dcterms:modified>
</cp:coreProperties>
</file>