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reative Services Group\Design\TSD\TSD Brazil Soybean Transportation Guide 2016\Brazil Guide 2016\Datasets for Web\"/>
    </mc:Choice>
  </mc:AlternateContent>
  <bookViews>
    <workbookView xWindow="-15" yWindow="-15" windowWidth="13095" windowHeight="9855"/>
  </bookViews>
  <sheets>
    <sheet name="Truckdatayear2005-16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PRECO_MEDIO" localSheetId="0">#REF!</definedName>
    <definedName name="PRECO_MEDIO">#REF!</definedName>
    <definedName name="QUANTIDADE" localSheetId="0">#REF!</definedName>
    <definedName name="QUANTIDADE">#REF!</definedName>
    <definedName name="soja8695" localSheetId="0">[1]Graphdata!#REF!</definedName>
    <definedName name="soja8695">[1]Graphdata!#REF!</definedName>
    <definedName name="VALOR" localSheetId="0">#REF!</definedName>
    <definedName name="VALOR">#REF!</definedName>
  </definedNames>
  <calcPr calcId="152511"/>
</workbook>
</file>

<file path=xl/calcChain.xml><?xml version="1.0" encoding="utf-8"?>
<calcChain xmlns="http://schemas.openxmlformats.org/spreadsheetml/2006/main">
  <c r="T40" i="4" l="1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N40" i="4" l="1"/>
  <c r="M40" i="4"/>
  <c r="L40" i="4"/>
  <c r="K40" i="4"/>
  <c r="Q115" i="4"/>
  <c r="N32" i="4"/>
  <c r="M32" i="4"/>
  <c r="L32" i="4"/>
  <c r="K32" i="4"/>
  <c r="Q114" i="4"/>
  <c r="N31" i="4"/>
  <c r="M31" i="4"/>
  <c r="L31" i="4"/>
  <c r="K31" i="4"/>
  <c r="Q113" i="4"/>
  <c r="N30" i="4"/>
  <c r="M30" i="4"/>
  <c r="L30" i="4"/>
  <c r="K30" i="4"/>
  <c r="Q112" i="4"/>
  <c r="N29" i="4"/>
  <c r="M29" i="4"/>
  <c r="L29" i="4"/>
  <c r="K29" i="4"/>
  <c r="Q111" i="4"/>
  <c r="N28" i="4"/>
  <c r="M28" i="4"/>
  <c r="L28" i="4"/>
  <c r="K28" i="4"/>
  <c r="J28" i="4"/>
  <c r="I28" i="4"/>
  <c r="H28" i="4"/>
  <c r="Q110" i="4"/>
  <c r="N27" i="4"/>
  <c r="M27" i="4"/>
  <c r="L27" i="4"/>
  <c r="K27" i="4"/>
  <c r="J27" i="4"/>
  <c r="I27" i="4"/>
  <c r="H27" i="4"/>
  <c r="Q109" i="4"/>
  <c r="N26" i="4"/>
  <c r="M26" i="4"/>
  <c r="L26" i="4"/>
  <c r="K26" i="4"/>
  <c r="J26" i="4"/>
  <c r="I26" i="4"/>
  <c r="H26" i="4"/>
  <c r="Q108" i="4"/>
  <c r="N25" i="4"/>
  <c r="M25" i="4"/>
  <c r="L25" i="4"/>
  <c r="K25" i="4"/>
  <c r="J25" i="4"/>
  <c r="I25" i="4"/>
  <c r="H25" i="4"/>
  <c r="Q107" i="4"/>
  <c r="N24" i="4"/>
  <c r="M24" i="4"/>
  <c r="L24" i="4"/>
  <c r="K24" i="4"/>
  <c r="J24" i="4"/>
  <c r="I24" i="4"/>
  <c r="H24" i="4"/>
  <c r="Q106" i="4"/>
  <c r="N23" i="4"/>
  <c r="M23" i="4"/>
  <c r="L23" i="4"/>
  <c r="K23" i="4"/>
  <c r="Q105" i="4"/>
  <c r="N22" i="4"/>
  <c r="M22" i="4"/>
  <c r="L22" i="4"/>
  <c r="K22" i="4"/>
  <c r="Q104" i="4"/>
  <c r="N21" i="4"/>
  <c r="M21" i="4"/>
  <c r="L21" i="4"/>
  <c r="K21" i="4"/>
  <c r="J21" i="4"/>
  <c r="I21" i="4"/>
  <c r="H21" i="4"/>
  <c r="Q103" i="4"/>
  <c r="N20" i="4"/>
  <c r="M20" i="4"/>
  <c r="L20" i="4"/>
  <c r="K20" i="4"/>
  <c r="J20" i="4"/>
  <c r="I20" i="4"/>
  <c r="H20" i="4"/>
  <c r="Q102" i="4"/>
  <c r="N19" i="4"/>
  <c r="M19" i="4"/>
  <c r="L19" i="4"/>
  <c r="K19" i="4"/>
  <c r="J19" i="4"/>
  <c r="I19" i="4"/>
  <c r="H19" i="4"/>
  <c r="Q101" i="4"/>
  <c r="N18" i="4"/>
  <c r="M18" i="4"/>
  <c r="L18" i="4"/>
  <c r="K18" i="4"/>
  <c r="J18" i="4"/>
  <c r="I18" i="4"/>
  <c r="H18" i="4"/>
  <c r="Q100" i="4"/>
  <c r="N17" i="4"/>
  <c r="M17" i="4"/>
  <c r="L17" i="4"/>
  <c r="K17" i="4"/>
  <c r="J17" i="4"/>
  <c r="I17" i="4"/>
  <c r="H17" i="4"/>
  <c r="Q99" i="4"/>
  <c r="N16" i="4"/>
  <c r="M16" i="4"/>
  <c r="L16" i="4"/>
  <c r="K16" i="4"/>
  <c r="J16" i="4"/>
  <c r="I16" i="4"/>
  <c r="H16" i="4"/>
  <c r="Q98" i="4"/>
  <c r="N15" i="4"/>
  <c r="M15" i="4"/>
  <c r="L15" i="4"/>
  <c r="K15" i="4"/>
  <c r="J15" i="4"/>
  <c r="I15" i="4"/>
  <c r="H15" i="4"/>
  <c r="Q97" i="4"/>
  <c r="N14" i="4"/>
  <c r="M14" i="4"/>
  <c r="L14" i="4"/>
  <c r="K14" i="4"/>
  <c r="J14" i="4"/>
  <c r="I14" i="4"/>
  <c r="H14" i="4"/>
  <c r="Q96" i="4"/>
  <c r="N13" i="4"/>
  <c r="M13" i="4"/>
  <c r="L13" i="4"/>
  <c r="K13" i="4"/>
  <c r="J13" i="4"/>
  <c r="I13" i="4"/>
  <c r="H13" i="4"/>
  <c r="Q95" i="4"/>
  <c r="N12" i="4"/>
  <c r="M12" i="4"/>
  <c r="L12" i="4"/>
  <c r="K12" i="4"/>
  <c r="J12" i="4"/>
  <c r="I12" i="4"/>
  <c r="H12" i="4"/>
  <c r="Q94" i="4"/>
  <c r="N11" i="4"/>
  <c r="M11" i="4"/>
  <c r="L11" i="4"/>
  <c r="K11" i="4"/>
  <c r="J11" i="4"/>
  <c r="I11" i="4"/>
  <c r="H11" i="4"/>
  <c r="Q93" i="4"/>
  <c r="N10" i="4"/>
  <c r="M10" i="4"/>
  <c r="L10" i="4"/>
  <c r="K10" i="4"/>
  <c r="J10" i="4"/>
  <c r="I10" i="4"/>
  <c r="H10" i="4"/>
  <c r="Q92" i="4"/>
  <c r="N9" i="4"/>
  <c r="M9" i="4"/>
  <c r="L9" i="4"/>
  <c r="K9" i="4"/>
  <c r="J9" i="4"/>
  <c r="I9" i="4"/>
  <c r="H9" i="4"/>
  <c r="Q91" i="4"/>
  <c r="N8" i="4"/>
  <c r="M8" i="4"/>
  <c r="L8" i="4"/>
  <c r="K8" i="4"/>
  <c r="J8" i="4"/>
  <c r="I8" i="4"/>
  <c r="H8" i="4"/>
  <c r="Q90" i="4"/>
  <c r="N7" i="4"/>
  <c r="M7" i="4"/>
  <c r="L7" i="4"/>
  <c r="K7" i="4"/>
  <c r="J7" i="4"/>
  <c r="I7" i="4"/>
  <c r="H7" i="4"/>
  <c r="Q89" i="4"/>
</calcChain>
</file>

<file path=xl/sharedStrings.xml><?xml version="1.0" encoding="utf-8"?>
<sst xmlns="http://schemas.openxmlformats.org/spreadsheetml/2006/main" count="264" uniqueCount="68">
  <si>
    <t>Truck rates for selected Brazilian soybean export transportation routes,  2005-2011</t>
  </si>
  <si>
    <t>Route #</t>
  </si>
  <si>
    <r>
      <t>Origin</t>
    </r>
    <r>
      <rPr>
        <b/>
        <vertAlign val="superscript"/>
        <sz val="9"/>
        <rFont val="Times New Roman"/>
        <family val="1"/>
      </rPr>
      <t>1</t>
    </r>
    <r>
      <rPr>
        <b/>
        <sz val="9"/>
        <rFont val="Times New Roman"/>
        <family val="1"/>
      </rPr>
      <t xml:space="preserve">                                                          (reference city)</t>
    </r>
  </si>
  <si>
    <t>Destination</t>
  </si>
  <si>
    <r>
      <t>Distance                  (miles)</t>
    </r>
    <r>
      <rPr>
        <b/>
        <vertAlign val="superscript"/>
        <sz val="9"/>
        <rFont val="Times New Roman"/>
        <family val="1"/>
      </rPr>
      <t>2</t>
    </r>
  </si>
  <si>
    <r>
      <t>Share(%)</t>
    </r>
    <r>
      <rPr>
        <b/>
        <vertAlign val="superscript"/>
        <sz val="9"/>
        <rFont val="Times New Roman"/>
        <family val="1"/>
      </rPr>
      <t>3</t>
    </r>
  </si>
  <si>
    <t>Percentage</t>
  </si>
  <si>
    <t>Change 2010-11</t>
  </si>
  <si>
    <t xml:space="preserve">Freight Price </t>
  </si>
  <si>
    <r>
      <t>--------- (per 100 miles)</t>
    </r>
    <r>
      <rPr>
        <b/>
        <vertAlign val="superscript"/>
        <sz val="9"/>
        <rFont val="Times New Roman"/>
        <family val="1"/>
      </rPr>
      <t>4</t>
    </r>
    <r>
      <rPr>
        <b/>
        <sz val="9"/>
        <rFont val="Times New Roman"/>
        <family val="1"/>
      </rPr>
      <t>---------</t>
    </r>
  </si>
  <si>
    <r>
      <t>Northwest RS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>(Cruz Alta)</t>
    </r>
  </si>
  <si>
    <t>Rio Grande</t>
  </si>
  <si>
    <t>North MT(Sorriso)</t>
  </si>
  <si>
    <t>Santos</t>
  </si>
  <si>
    <t>Paranaguá</t>
  </si>
  <si>
    <t>South GO(Rio Verde)</t>
  </si>
  <si>
    <t>North Center PR(Londrina)</t>
  </si>
  <si>
    <t>Western Center PR(Mamborê)</t>
  </si>
  <si>
    <t>Triangle MG(Uberaba)</t>
  </si>
  <si>
    <t>West PR(Assis Chateaubriand)</t>
  </si>
  <si>
    <t>West Extreme BA(São Desidério)</t>
  </si>
  <si>
    <t>Ilhéus</t>
  </si>
  <si>
    <t>Southeast MT(Primavera do Leste)</t>
  </si>
  <si>
    <t>Southwest MS(Maracaju)</t>
  </si>
  <si>
    <t>Western Center RS(Tupanciretã)</t>
  </si>
  <si>
    <t>--na--</t>
  </si>
  <si>
    <t>Southwest PR(Chopinzinho)</t>
  </si>
  <si>
    <t>Eastern Center PR(Castro)</t>
  </si>
  <si>
    <t>South Center PR(Guarapuava)</t>
  </si>
  <si>
    <t>North Center MS(São Gabriel do Oeste)</t>
  </si>
  <si>
    <t>Ribeirão Preto SP(Guairá)</t>
  </si>
  <si>
    <t>Northeast MT(Canarana)</t>
  </si>
  <si>
    <t>Assis SP(Palmital)</t>
  </si>
  <si>
    <t xml:space="preserve">Average </t>
  </si>
  <si>
    <r>
      <t>1</t>
    </r>
    <r>
      <rPr>
        <sz val="8"/>
        <rFont val="Times New Roman"/>
        <family val="1"/>
      </rPr>
      <t>Although each origin region comprises several cities, the main city is considered as a reference to establish the freight price; na: not available</t>
    </r>
  </si>
  <si>
    <r>
      <t>2</t>
    </r>
    <r>
      <rPr>
        <sz val="8"/>
        <rFont val="Times New Roman"/>
        <family val="1"/>
      </rPr>
      <t>Distance from the main city of the considered region to the mentioned ports</t>
    </r>
  </si>
  <si>
    <r>
      <t>3</t>
    </r>
    <r>
      <rPr>
        <sz val="8"/>
        <rFont val="Times New Roman"/>
        <family val="1"/>
      </rPr>
      <t>Share is measured as a percentage of total production</t>
    </r>
  </si>
  <si>
    <r>
      <t>4</t>
    </r>
    <r>
      <rPr>
        <sz val="8"/>
        <rFont val="Times New Roman"/>
        <family val="1"/>
      </rPr>
      <t>US$ per metric ton (average monthly exchange rate from "Banco Central do Brasil" was used to convert Brazilian reais to the U.S. dollar)</t>
    </r>
  </si>
  <si>
    <r>
      <t>5</t>
    </r>
    <r>
      <rPr>
        <sz val="8"/>
        <rFont val="Times New Roman"/>
        <family val="1"/>
      </rPr>
      <t>RS = Rio Grande Do Sul, MT= Mato Grosso, GO = Goiás, PR = Paraná, MG = Minas Gerais,  BA = Bahia, MS = Mato Grosso Do Sul, SP = São Paulo</t>
    </r>
  </si>
  <si>
    <t>Source: ESALQ/USP (University of São Paulo, Brazil) and USDA/AMS</t>
  </si>
  <si>
    <t>North Central PR(Londrina)</t>
  </si>
  <si>
    <t>Western Central PR(Mamborê)</t>
  </si>
  <si>
    <t>Western Central RS(Tupanciretã)</t>
  </si>
  <si>
    <t>Eastern Central PR(Castro)</t>
  </si>
  <si>
    <t>South Central PR(Guarapuava)</t>
  </si>
  <si>
    <t>North Central MS(São Gabriel do Oeste)</t>
  </si>
  <si>
    <t>North MT (Sorriso)</t>
  </si>
  <si>
    <t>Itaituba</t>
  </si>
  <si>
    <t>Porto Velho</t>
  </si>
  <si>
    <t>Santarém</t>
  </si>
  <si>
    <t>South MA (Balsas)</t>
  </si>
  <si>
    <t>São Luís</t>
  </si>
  <si>
    <t>Southwest PI (Bom Jesus)</t>
  </si>
  <si>
    <t>Southeast PA (Paragominas)</t>
  </si>
  <si>
    <t>Barcarena</t>
  </si>
  <si>
    <t>East TO (Campos Lindos)</t>
  </si>
  <si>
    <t>Change 2015-16</t>
  </si>
  <si>
    <t>Truck rates for selected Brazilian soybean export transportation routes,  2005-2016</t>
  </si>
  <si>
    <r>
      <t>Origin</t>
    </r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 xml:space="preserve">                                                          (reference city)</t>
    </r>
  </si>
  <si>
    <r>
      <t>Distance                  (miles)</t>
    </r>
    <r>
      <rPr>
        <b/>
        <vertAlign val="superscript"/>
        <sz val="9"/>
        <rFont val="Calibri"/>
        <family val="2"/>
        <scheme val="minor"/>
      </rPr>
      <t>2</t>
    </r>
  </si>
  <si>
    <r>
      <t>Share(%)</t>
    </r>
    <r>
      <rPr>
        <b/>
        <vertAlign val="superscript"/>
        <sz val="9"/>
        <rFont val="Calibri"/>
        <family val="2"/>
        <scheme val="minor"/>
      </rPr>
      <t>3</t>
    </r>
  </si>
  <si>
    <r>
      <t>--------- (US$ per metrc ton)</t>
    </r>
    <r>
      <rPr>
        <b/>
        <vertAlign val="superscript"/>
        <sz val="9"/>
        <rFont val="Calibri"/>
        <family val="2"/>
        <scheme val="minor"/>
      </rPr>
      <t>4</t>
    </r>
    <r>
      <rPr>
        <b/>
        <sz val="9"/>
        <rFont val="Calibri"/>
        <family val="2"/>
        <scheme val="minor"/>
      </rPr>
      <t>---------</t>
    </r>
  </si>
  <si>
    <r>
      <t>Northwest RS</t>
    </r>
    <r>
      <rPr>
        <vertAlign val="super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(Cruz Alta)</t>
    </r>
  </si>
  <si>
    <r>
      <t>1</t>
    </r>
    <r>
      <rPr>
        <sz val="8"/>
        <rFont val="Calibri"/>
        <family val="2"/>
        <scheme val="minor"/>
      </rPr>
      <t>Although each origin region comprises several cities, the main city is considered as a reference to establish the freight price; na: not available</t>
    </r>
  </si>
  <si>
    <r>
      <t>2</t>
    </r>
    <r>
      <rPr>
        <sz val="8"/>
        <rFont val="Calibri"/>
        <family val="2"/>
        <scheme val="minor"/>
      </rPr>
      <t>Distance from the main city of the considered region to the mentioned ports</t>
    </r>
  </si>
  <si>
    <r>
      <t>3</t>
    </r>
    <r>
      <rPr>
        <sz val="8"/>
        <rFont val="Calibri"/>
        <family val="2"/>
        <scheme val="minor"/>
      </rPr>
      <t>Share is measured as a percentage of total production</t>
    </r>
  </si>
  <si>
    <r>
      <t>4</t>
    </r>
    <r>
      <rPr>
        <sz val="8"/>
        <rFont val="Calibri"/>
        <family val="2"/>
        <scheme val="minor"/>
      </rPr>
      <t>US$ per metric ton (average monthly exchange rate from "Banco Central do Brasil" was used to convert Brazilian reais to the U.S. dollar)</t>
    </r>
  </si>
  <si>
    <r>
      <t>5</t>
    </r>
    <r>
      <rPr>
        <sz val="8"/>
        <rFont val="Calibri"/>
        <family val="2"/>
        <scheme val="minor"/>
      </rPr>
      <t>RS = Rio Grande Do Sul, MT= Mato Grosso, GO = Goiás, PR = Paraná, MG = Minas Gerais,  BA = Bahia, MS = Mato Grosso Do Sul, SP = São Paulo, MA = Maranahão, PI = Piauí, PA = Pará, and TO = Tocantins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</si>
</sst>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0_);_(* \(#,##0.00\);_(* \-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1" fillId="0" borderId="0" applyFont="0" applyFill="0" applyBorder="0" applyAlignment="0" applyProtection="0"/>
  </cellStyleXfs>
  <cellXfs count="104"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0" borderId="0" xfId="1" applyFont="1"/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4" fillId="3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Border="1" applyAlignment="1">
      <alignment horizontal="center" wrapText="1"/>
    </xf>
    <xf numFmtId="0" fontId="2" fillId="0" borderId="0" xfId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Alignment="1">
      <alignment horizontal="center"/>
    </xf>
    <xf numFmtId="2" fontId="3" fillId="0" borderId="0" xfId="1" applyNumberFormat="1" applyFont="1" applyFill="1" applyBorder="1"/>
    <xf numFmtId="0" fontId="3" fillId="0" borderId="0" xfId="1" applyFont="1" applyFill="1"/>
    <xf numFmtId="0" fontId="8" fillId="0" borderId="0" xfId="1" applyFont="1" applyFill="1"/>
    <xf numFmtId="2" fontId="3" fillId="4" borderId="0" xfId="1" applyNumberFormat="1" applyFont="1" applyFill="1" applyBorder="1" applyAlignment="1">
      <alignment horizontal="center"/>
    </xf>
    <xf numFmtId="2" fontId="3" fillId="3" borderId="0" xfId="1" applyNumberFormat="1" applyFont="1" applyFill="1" applyAlignment="1">
      <alignment horizontal="center"/>
    </xf>
    <xf numFmtId="0" fontId="4" fillId="3" borderId="2" xfId="1" applyFont="1" applyFill="1" applyBorder="1"/>
    <xf numFmtId="0" fontId="4" fillId="3" borderId="2" xfId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2" fontId="4" fillId="3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/>
    <xf numFmtId="2" fontId="4" fillId="4" borderId="0" xfId="1" applyNumberFormat="1" applyFont="1" applyFill="1" applyBorder="1"/>
    <xf numFmtId="0" fontId="9" fillId="3" borderId="0" xfId="1" applyFont="1" applyFill="1" applyAlignment="1">
      <alignment horizontal="left"/>
    </xf>
    <xf numFmtId="0" fontId="2" fillId="3" borderId="0" xfId="1" applyFill="1"/>
    <xf numFmtId="0" fontId="9" fillId="0" borderId="0" xfId="1" applyFont="1"/>
    <xf numFmtId="0" fontId="2" fillId="0" borderId="0" xfId="1"/>
    <xf numFmtId="0" fontId="4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/>
    </xf>
    <xf numFmtId="0" fontId="2" fillId="0" borderId="0" xfId="1"/>
    <xf numFmtId="0" fontId="5" fillId="3" borderId="3" xfId="1" applyFont="1" applyFill="1" applyBorder="1" applyAlignment="1">
      <alignment horizontal="center" wrapText="1"/>
    </xf>
    <xf numFmtId="0" fontId="2" fillId="0" borderId="0" xfId="1" applyAlignment="1">
      <alignment wrapText="1"/>
    </xf>
    <xf numFmtId="0" fontId="2" fillId="0" borderId="2" xfId="1" applyBorder="1" applyAlignment="1">
      <alignment wrapText="1"/>
    </xf>
    <xf numFmtId="0" fontId="5" fillId="3" borderId="3" xfId="1" applyFont="1" applyFill="1" applyBorder="1" applyAlignment="1">
      <alignment horizontal="center"/>
    </xf>
    <xf numFmtId="0" fontId="2" fillId="0" borderId="0" xfId="1" applyAlignment="1"/>
    <xf numFmtId="0" fontId="2" fillId="0" borderId="2" xfId="1" applyBorder="1" applyAlignment="1"/>
    <xf numFmtId="0" fontId="4" fillId="3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3" xfId="1" applyBorder="1" applyAlignment="1">
      <alignment wrapText="1"/>
    </xf>
    <xf numFmtId="0" fontId="2" fillId="0" borderId="3" xfId="1" applyBorder="1" applyAlignment="1"/>
    <xf numFmtId="0" fontId="5" fillId="3" borderId="3" xfId="1" quotePrefix="1" applyFont="1" applyFill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10" fillId="3" borderId="0" xfId="1" applyFont="1" applyFill="1" applyAlignment="1">
      <alignment horizontal="left"/>
    </xf>
    <xf numFmtId="0" fontId="2" fillId="0" borderId="0" xfId="1"/>
    <xf numFmtId="0" fontId="4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left"/>
    </xf>
    <xf numFmtId="0" fontId="9" fillId="3" borderId="0" xfId="1" applyFont="1" applyFill="1" applyAlignment="1">
      <alignment horizontal="left"/>
    </xf>
    <xf numFmtId="0" fontId="4" fillId="3" borderId="2" xfId="1" applyFont="1" applyFill="1" applyBorder="1" applyAlignment="1">
      <alignment vertical="center" wrapText="1"/>
    </xf>
    <xf numFmtId="0" fontId="12" fillId="5" borderId="3" xfId="1" applyFont="1" applyFill="1" applyBorder="1" applyAlignment="1">
      <alignment horizontal="center" wrapText="1"/>
    </xf>
    <xf numFmtId="0" fontId="12" fillId="5" borderId="3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left"/>
    </xf>
    <xf numFmtId="0" fontId="14" fillId="5" borderId="0" xfId="1" applyFont="1" applyFill="1" applyAlignment="1">
      <alignment wrapText="1"/>
    </xf>
    <xf numFmtId="0" fontId="14" fillId="5" borderId="0" xfId="1" applyFont="1" applyFill="1" applyAlignment="1"/>
    <xf numFmtId="0" fontId="12" fillId="5" borderId="2" xfId="1" applyFont="1" applyFill="1" applyBorder="1" applyAlignment="1">
      <alignment horizontal="center"/>
    </xf>
    <xf numFmtId="0" fontId="12" fillId="5" borderId="0" xfId="1" applyFont="1" applyFill="1" applyAlignment="1">
      <alignment horizontal="center"/>
    </xf>
    <xf numFmtId="0" fontId="12" fillId="5" borderId="0" xfId="1" applyFont="1" applyFill="1" applyAlignment="1"/>
    <xf numFmtId="0" fontId="14" fillId="5" borderId="2" xfId="1" applyFont="1" applyFill="1" applyBorder="1" applyAlignment="1">
      <alignment wrapText="1"/>
    </xf>
    <xf numFmtId="0" fontId="14" fillId="5" borderId="2" xfId="1" applyFont="1" applyFill="1" applyBorder="1" applyAlignment="1"/>
    <xf numFmtId="0" fontId="11" fillId="5" borderId="4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wrapText="1"/>
    </xf>
    <xf numFmtId="0" fontId="14" fillId="6" borderId="3" xfId="1" applyFont="1" applyFill="1" applyBorder="1" applyAlignment="1"/>
    <xf numFmtId="0" fontId="12" fillId="6" borderId="3" xfId="1" quotePrefix="1" applyFont="1" applyFill="1" applyBorder="1" applyAlignment="1">
      <alignment horizontal="center" wrapText="1"/>
    </xf>
    <xf numFmtId="0" fontId="14" fillId="6" borderId="3" xfId="1" applyFont="1" applyFill="1" applyBorder="1" applyAlignment="1">
      <alignment horizontal="center" wrapText="1"/>
    </xf>
    <xf numFmtId="0" fontId="14" fillId="6" borderId="0" xfId="1" applyFont="1" applyFill="1" applyBorder="1" applyAlignment="1">
      <alignment horizontal="center" wrapText="1"/>
    </xf>
    <xf numFmtId="0" fontId="14" fillId="6" borderId="0" xfId="1" applyFont="1" applyFill="1" applyAlignment="1">
      <alignment horizontal="center" wrapText="1"/>
    </xf>
    <xf numFmtId="0" fontId="14" fillId="6" borderId="0" xfId="1" applyFont="1" applyFill="1" applyBorder="1" applyAlignment="1">
      <alignment horizontal="center"/>
    </xf>
    <xf numFmtId="0" fontId="14" fillId="6" borderId="0" xfId="1" applyFont="1" applyFill="1" applyBorder="1"/>
    <xf numFmtId="164" fontId="14" fillId="6" borderId="0" xfId="1" applyNumberFormat="1" applyFont="1" applyFill="1" applyBorder="1" applyAlignment="1">
      <alignment horizontal="center"/>
    </xf>
    <xf numFmtId="2" fontId="14" fillId="6" borderId="0" xfId="1" applyNumberFormat="1" applyFont="1" applyFill="1" applyAlignment="1">
      <alignment horizontal="center"/>
    </xf>
    <xf numFmtId="2" fontId="14" fillId="6" borderId="0" xfId="1" applyNumberFormat="1" applyFont="1" applyFill="1" applyBorder="1"/>
    <xf numFmtId="164" fontId="14" fillId="6" borderId="0" xfId="1" applyNumberFormat="1" applyFont="1" applyFill="1" applyBorder="1"/>
    <xf numFmtId="164" fontId="14" fillId="6" borderId="0" xfId="1" applyNumberFormat="1" applyFont="1" applyFill="1" applyAlignment="1">
      <alignment horizontal="center"/>
    </xf>
    <xf numFmtId="0" fontId="14" fillId="6" borderId="0" xfId="1" applyFont="1" applyFill="1" applyAlignment="1">
      <alignment horizontal="center"/>
    </xf>
    <xf numFmtId="0" fontId="14" fillId="6" borderId="0" xfId="1" applyFont="1" applyFill="1"/>
    <xf numFmtId="164" fontId="14" fillId="7" borderId="0" xfId="1" applyNumberFormat="1" applyFont="1" applyFill="1" applyBorder="1" applyAlignment="1">
      <alignment horizontal="center"/>
    </xf>
    <xf numFmtId="1" fontId="14" fillId="6" borderId="0" xfId="1" applyNumberFormat="1" applyFont="1" applyFill="1" applyAlignment="1">
      <alignment horizontal="center"/>
    </xf>
    <xf numFmtId="2" fontId="14" fillId="6" borderId="0" xfId="1" applyNumberFormat="1" applyFont="1" applyFill="1" applyAlignment="1">
      <alignment horizontal="right"/>
    </xf>
    <xf numFmtId="0" fontId="11" fillId="6" borderId="2" xfId="1" applyFont="1" applyFill="1" applyBorder="1" applyAlignment="1">
      <alignment horizontal="center"/>
    </xf>
    <xf numFmtId="0" fontId="11" fillId="6" borderId="2" xfId="1" applyFont="1" applyFill="1" applyBorder="1"/>
    <xf numFmtId="1" fontId="11" fillId="6" borderId="2" xfId="1" applyNumberFormat="1" applyFont="1" applyFill="1" applyBorder="1" applyAlignment="1">
      <alignment horizontal="center"/>
    </xf>
    <xf numFmtId="164" fontId="11" fillId="7" borderId="2" xfId="1" applyNumberFormat="1" applyFont="1" applyFill="1" applyBorder="1" applyAlignment="1">
      <alignment horizontal="center"/>
    </xf>
    <xf numFmtId="2" fontId="11" fillId="6" borderId="2" xfId="1" applyNumberFormat="1" applyFont="1" applyFill="1" applyBorder="1" applyAlignment="1">
      <alignment horizontal="center"/>
    </xf>
    <xf numFmtId="2" fontId="11" fillId="7" borderId="2" xfId="1" applyNumberFormat="1" applyFont="1" applyFill="1" applyBorder="1"/>
    <xf numFmtId="2" fontId="11" fillId="7" borderId="0" xfId="1" applyNumberFormat="1" applyFont="1" applyFill="1" applyBorder="1"/>
    <xf numFmtId="164" fontId="11" fillId="7" borderId="0" xfId="1" applyNumberFormat="1" applyFont="1" applyFill="1" applyBorder="1"/>
    <xf numFmtId="164" fontId="11" fillId="6" borderId="0" xfId="1" applyNumberFormat="1" applyFont="1" applyFill="1" applyAlignment="1">
      <alignment horizontal="center"/>
    </xf>
    <xf numFmtId="0" fontId="16" fillId="3" borderId="3" xfId="1" applyFont="1" applyFill="1" applyBorder="1" applyAlignment="1">
      <alignment horizontal="left"/>
    </xf>
    <xf numFmtId="0" fontId="16" fillId="3" borderId="0" xfId="1" applyFont="1" applyFill="1" applyAlignment="1">
      <alignment horizontal="left"/>
    </xf>
    <xf numFmtId="0" fontId="14" fillId="0" borderId="0" xfId="1" applyFont="1"/>
    <xf numFmtId="0" fontId="16" fillId="3" borderId="0" xfId="1" applyFont="1" applyFill="1" applyAlignment="1">
      <alignment horizontal="left"/>
    </xf>
    <xf numFmtId="0" fontId="14" fillId="3" borderId="0" xfId="1" applyFont="1" applyFill="1"/>
    <xf numFmtId="0" fontId="16" fillId="0" borderId="0" xfId="0" applyFont="1"/>
    <xf numFmtId="0" fontId="17" fillId="3" borderId="0" xfId="1" applyFont="1" applyFill="1" applyAlignment="1">
      <alignment horizontal="left"/>
    </xf>
    <xf numFmtId="0" fontId="18" fillId="5" borderId="5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</cellXfs>
  <cellStyles count="19">
    <cellStyle name="Comma 2" xfId="2"/>
    <cellStyle name="Comma 3" xfId="3"/>
    <cellStyle name="Normal" xfId="0" builtinId="0"/>
    <cellStyle name="Normal 2" xfId="4"/>
    <cellStyle name="Normal 2 2" xfId="5"/>
    <cellStyle name="Normal 3" xfId="1"/>
    <cellStyle name="Normal 3 2" xfId="6"/>
    <cellStyle name="Normal 4" xfId="7"/>
    <cellStyle name="Normal 5" xfId="8"/>
    <cellStyle name="Normal 6" xfId="9"/>
    <cellStyle name="Nota 2" xfId="10"/>
    <cellStyle name="Nota 2 2" xfId="11"/>
    <cellStyle name="Percent 2" xfId="12"/>
    <cellStyle name="Percent 3" xfId="13"/>
    <cellStyle name="Percent 4" xfId="14"/>
    <cellStyle name="Porcentagem 2" xfId="15"/>
    <cellStyle name="Separador de milhares 2" xfId="16"/>
    <cellStyle name="Separador de milhares 2 2" xfId="17"/>
    <cellStyle name="Separador de milhares 3" xfId="18"/>
  </cellStyles>
  <dxfs count="0"/>
  <tableStyles count="0" defaultTableStyle="TableStyleMedium2" defaultPivotStyle="PivotStyleLight16"/>
  <colors>
    <mruColors>
      <color rgb="FFFDE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eative%20Services%20Group\Design\Brazil%20Soybean%20Transportation%20Indicators%20Reports\October%202008\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T122"/>
  <sheetViews>
    <sheetView tabSelected="1" zoomScaleNormal="100" workbookViewId="0">
      <selection activeCell="C2" sqref="C2:T2"/>
    </sheetView>
  </sheetViews>
  <sheetFormatPr defaultColWidth="9.140625" defaultRowHeight="12.75" x14ac:dyDescent="0.2"/>
  <cols>
    <col min="1" max="1" width="2.140625" style="3" customWidth="1"/>
    <col min="2" max="3" width="9.140625" style="3"/>
    <col min="4" max="4" width="32.7109375" style="3" bestFit="1" customWidth="1"/>
    <col min="5" max="8" width="9.140625" style="3"/>
    <col min="9" max="10" width="9.42578125" style="3" bestFit="1" customWidth="1"/>
    <col min="11" max="19" width="9.140625" style="3"/>
    <col min="20" max="20" width="12.28515625" style="3" bestFit="1" customWidth="1"/>
    <col min="21" max="16384" width="9.140625" style="3"/>
  </cols>
  <sheetData>
    <row r="1" spans="1:20" ht="13.15" customHeight="1" x14ac:dyDescent="0.25">
      <c r="A1" s="1"/>
    </row>
    <row r="2" spans="1:20" ht="39" customHeight="1" x14ac:dyDescent="0.2">
      <c r="A2" s="1"/>
      <c r="C2" s="101" t="s">
        <v>57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</row>
    <row r="3" spans="1:20" ht="12.75" customHeight="1" x14ac:dyDescent="0.2">
      <c r="A3" s="1"/>
      <c r="C3" s="54" t="s">
        <v>1</v>
      </c>
      <c r="D3" s="54" t="s">
        <v>58</v>
      </c>
      <c r="E3" s="54" t="s">
        <v>3</v>
      </c>
      <c r="F3" s="54" t="s">
        <v>59</v>
      </c>
      <c r="G3" s="55" t="s">
        <v>60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7" t="s">
        <v>6</v>
      </c>
    </row>
    <row r="4" spans="1:20" ht="12.75" customHeight="1" x14ac:dyDescent="0.2">
      <c r="A4" s="1"/>
      <c r="C4" s="58"/>
      <c r="D4" s="58"/>
      <c r="E4" s="58"/>
      <c r="F4" s="58"/>
      <c r="G4" s="59"/>
      <c r="H4" s="60">
        <v>2005</v>
      </c>
      <c r="I4" s="61">
        <v>2006</v>
      </c>
      <c r="J4" s="61">
        <v>2007</v>
      </c>
      <c r="K4" s="61">
        <v>2008</v>
      </c>
      <c r="L4" s="61">
        <v>2009</v>
      </c>
      <c r="M4" s="61">
        <v>2010</v>
      </c>
      <c r="N4" s="61">
        <v>2011</v>
      </c>
      <c r="O4" s="61">
        <v>2012</v>
      </c>
      <c r="P4" s="61">
        <v>2013</v>
      </c>
      <c r="Q4" s="61">
        <v>2014</v>
      </c>
      <c r="R4" s="61">
        <v>2015</v>
      </c>
      <c r="S4" s="61">
        <v>2016</v>
      </c>
      <c r="T4" s="62" t="s">
        <v>56</v>
      </c>
    </row>
    <row r="5" spans="1:20" s="10" customFormat="1" ht="12.75" customHeight="1" x14ac:dyDescent="0.2">
      <c r="A5" s="9"/>
      <c r="C5" s="63"/>
      <c r="D5" s="63"/>
      <c r="E5" s="63"/>
      <c r="F5" s="63"/>
      <c r="G5" s="64"/>
      <c r="H5" s="65" t="s">
        <v>8</v>
      </c>
      <c r="I5" s="6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0" customFormat="1" ht="12.75" customHeight="1" x14ac:dyDescent="0.2">
      <c r="A6" s="9"/>
      <c r="C6" s="67"/>
      <c r="D6" s="68"/>
      <c r="E6" s="68"/>
      <c r="F6" s="68"/>
      <c r="G6" s="68"/>
      <c r="H6" s="69" t="s">
        <v>61</v>
      </c>
      <c r="I6" s="70"/>
      <c r="J6" s="70"/>
      <c r="K6" s="70"/>
      <c r="L6" s="71"/>
      <c r="M6" s="71"/>
      <c r="N6" s="71"/>
      <c r="O6" s="71"/>
      <c r="P6" s="71"/>
      <c r="Q6" s="71"/>
      <c r="R6" s="71"/>
      <c r="S6" s="71"/>
      <c r="T6" s="72"/>
    </row>
    <row r="7" spans="1:20" ht="15" x14ac:dyDescent="0.2">
      <c r="A7" s="1"/>
      <c r="B7" s="18"/>
      <c r="C7" s="73">
        <v>1</v>
      </c>
      <c r="D7" s="74" t="s">
        <v>62</v>
      </c>
      <c r="E7" s="74" t="s">
        <v>11</v>
      </c>
      <c r="F7" s="73">
        <v>288</v>
      </c>
      <c r="G7" s="75">
        <v>11.472075359731361</v>
      </c>
      <c r="H7" s="76">
        <f t="shared" ref="H7:H21" si="0">+J89*H89/100</f>
        <v>12.842059165611367</v>
      </c>
      <c r="I7" s="76">
        <f t="shared" ref="I7:I21" si="1">+K89*H89/100</f>
        <v>16.15596876736738</v>
      </c>
      <c r="J7" s="76">
        <f t="shared" ref="J7:J21" si="2">+L89*H89/100</f>
        <v>21.818226570886786</v>
      </c>
      <c r="K7" s="76">
        <f t="shared" ref="K7:K32" si="3">+M89*H89/100</f>
        <v>22.291469463945319</v>
      </c>
      <c r="L7" s="76">
        <f t="shared" ref="L7:L32" si="4">+N89*H89/100</f>
        <v>24.504774787100772</v>
      </c>
      <c r="M7" s="77">
        <f t="shared" ref="M7:M32" si="5">+O89*H89/100</f>
        <v>28.179980579262679</v>
      </c>
      <c r="N7" s="77">
        <f t="shared" ref="N7:N32" si="6">+P89*H89/100</f>
        <v>37.535873796534382</v>
      </c>
      <c r="O7" s="77">
        <v>25.828705437146592</v>
      </c>
      <c r="P7" s="77">
        <v>23.263060851321043</v>
      </c>
      <c r="Q7" s="77">
        <v>24.558133268347827</v>
      </c>
      <c r="R7" s="78">
        <v>26.370417712857115</v>
      </c>
      <c r="S7" s="78">
        <v>23.846197399343602</v>
      </c>
      <c r="T7" s="79">
        <f>(S7-R7)/R7*100</f>
        <v>-9.5721665883313207</v>
      </c>
    </row>
    <row r="8" spans="1:20" x14ac:dyDescent="0.2">
      <c r="A8" s="1"/>
      <c r="B8" s="18"/>
      <c r="C8" s="73">
        <v>2</v>
      </c>
      <c r="D8" s="74" t="s">
        <v>12</v>
      </c>
      <c r="E8" s="74" t="s">
        <v>13</v>
      </c>
      <c r="F8" s="73">
        <v>1190</v>
      </c>
      <c r="G8" s="75">
        <v>3.2379789893252688</v>
      </c>
      <c r="H8" s="76">
        <f t="shared" si="0"/>
        <v>79.102337286478146</v>
      </c>
      <c r="I8" s="76">
        <f t="shared" si="1"/>
        <v>79.458243532013526</v>
      </c>
      <c r="J8" s="76">
        <f t="shared" si="2"/>
        <v>97.67436474707813</v>
      </c>
      <c r="K8" s="76">
        <f t="shared" si="3"/>
        <v>115.7404466010729</v>
      </c>
      <c r="L8" s="76">
        <f t="shared" si="4"/>
        <v>96.995351160646763</v>
      </c>
      <c r="M8" s="77">
        <f t="shared" si="5"/>
        <v>116.77553419565737</v>
      </c>
      <c r="N8" s="77">
        <f t="shared" si="6"/>
        <v>123.30603005595583</v>
      </c>
      <c r="O8" s="77">
        <v>111.78055896843495</v>
      </c>
      <c r="P8" s="77">
        <v>116.40231355459117</v>
      </c>
      <c r="Q8" s="77">
        <v>103.90287476183289</v>
      </c>
      <c r="R8" s="78">
        <v>86.044987269875961</v>
      </c>
      <c r="S8" s="78">
        <v>75.491153348922168</v>
      </c>
      <c r="T8" s="79">
        <f t="shared" ref="T8:T40" si="7">(S8-R8)/R8*100</f>
        <v>-12.26548373800347</v>
      </c>
    </row>
    <row r="9" spans="1:20" x14ac:dyDescent="0.2">
      <c r="A9" s="1"/>
      <c r="B9" s="18"/>
      <c r="C9" s="73">
        <v>3</v>
      </c>
      <c r="D9" s="74" t="s">
        <v>12</v>
      </c>
      <c r="E9" s="74" t="s">
        <v>14</v>
      </c>
      <c r="F9" s="73">
        <v>1262</v>
      </c>
      <c r="G9" s="75">
        <v>3.0532448473035414</v>
      </c>
      <c r="H9" s="76">
        <f t="shared" si="0"/>
        <v>77.642435487215522</v>
      </c>
      <c r="I9" s="76">
        <f t="shared" si="1"/>
        <v>78.049248444593147</v>
      </c>
      <c r="J9" s="76">
        <f t="shared" si="2"/>
        <v>88.053756934858626</v>
      </c>
      <c r="K9" s="76">
        <f t="shared" si="3"/>
        <v>109.90157060957389</v>
      </c>
      <c r="L9" s="76">
        <f t="shared" si="4"/>
        <v>91.356106611098653</v>
      </c>
      <c r="M9" s="77">
        <f t="shared" si="5"/>
        <v>110.94332500056684</v>
      </c>
      <c r="N9" s="77">
        <f t="shared" si="6"/>
        <v>117.90267544190969</v>
      </c>
      <c r="O9" s="77">
        <v>108.93112703884034</v>
      </c>
      <c r="P9" s="77">
        <v>111.92874155202395</v>
      </c>
      <c r="Q9" s="77">
        <v>100.8942612522969</v>
      </c>
      <c r="R9" s="78">
        <v>85.676854766865816</v>
      </c>
      <c r="S9" s="78">
        <v>74.42336565999112</v>
      </c>
      <c r="T9" s="79">
        <f t="shared" si="7"/>
        <v>-13.134806520963474</v>
      </c>
    </row>
    <row r="10" spans="1:20" x14ac:dyDescent="0.2">
      <c r="A10" s="1"/>
      <c r="B10" s="18"/>
      <c r="C10" s="73">
        <v>4</v>
      </c>
      <c r="D10" s="74" t="s">
        <v>15</v>
      </c>
      <c r="E10" s="74" t="s">
        <v>13</v>
      </c>
      <c r="F10" s="73">
        <v>587</v>
      </c>
      <c r="G10" s="75">
        <v>5.5740549057361797</v>
      </c>
      <c r="H10" s="76">
        <f t="shared" si="0"/>
        <v>37.586053021665499</v>
      </c>
      <c r="I10" s="76">
        <f t="shared" si="1"/>
        <v>43.559411598230596</v>
      </c>
      <c r="J10" s="76">
        <f t="shared" si="2"/>
        <v>50.470137159542318</v>
      </c>
      <c r="K10" s="76">
        <f t="shared" si="3"/>
        <v>55.333988324066787</v>
      </c>
      <c r="L10" s="76">
        <f t="shared" si="4"/>
        <v>50.834049480729739</v>
      </c>
      <c r="M10" s="77">
        <f t="shared" si="5"/>
        <v>64.712819136578403</v>
      </c>
      <c r="N10" s="77">
        <f t="shared" si="6"/>
        <v>63.916758653530941</v>
      </c>
      <c r="O10" s="77">
        <v>55.0191038530714</v>
      </c>
      <c r="P10" s="77">
        <v>58.90386473478307</v>
      </c>
      <c r="Q10" s="77">
        <v>62.574440830069982</v>
      </c>
      <c r="R10" s="78">
        <v>39.822398599516575</v>
      </c>
      <c r="S10" s="78">
        <v>34.658716549389403</v>
      </c>
      <c r="T10" s="79">
        <f t="shared" si="7"/>
        <v>-12.966778073960256</v>
      </c>
    </row>
    <row r="11" spans="1:20" x14ac:dyDescent="0.2">
      <c r="A11" s="1"/>
      <c r="B11" s="19"/>
      <c r="C11" s="73">
        <v>5</v>
      </c>
      <c r="D11" s="74" t="s">
        <v>15</v>
      </c>
      <c r="E11" s="74" t="s">
        <v>14</v>
      </c>
      <c r="F11" s="73">
        <v>726</v>
      </c>
      <c r="G11" s="75">
        <v>4.5068460463734681</v>
      </c>
      <c r="H11" s="76">
        <f t="shared" si="0"/>
        <v>37.071469635942606</v>
      </c>
      <c r="I11" s="76">
        <f t="shared" si="1"/>
        <v>41.956142019498721</v>
      </c>
      <c r="J11" s="76">
        <f t="shared" si="2"/>
        <v>48.892082303102697</v>
      </c>
      <c r="K11" s="76">
        <f t="shared" si="3"/>
        <v>55.52589280061752</v>
      </c>
      <c r="L11" s="76">
        <f t="shared" si="4"/>
        <v>50.811308415375933</v>
      </c>
      <c r="M11" s="77">
        <f t="shared" si="5"/>
        <v>64.644026034828656</v>
      </c>
      <c r="N11" s="77">
        <f t="shared" si="6"/>
        <v>62.896447772048724</v>
      </c>
      <c r="O11" s="77">
        <v>52.942262220802448</v>
      </c>
      <c r="P11" s="77">
        <v>68.076719037138631</v>
      </c>
      <c r="Q11" s="77">
        <v>60.725003206069047</v>
      </c>
      <c r="R11" s="78">
        <v>49.654210091036177</v>
      </c>
      <c r="S11" s="78">
        <v>43.759283910295004</v>
      </c>
      <c r="T11" s="79">
        <f t="shared" si="7"/>
        <v>-11.871956416048906</v>
      </c>
    </row>
    <row r="12" spans="1:20" x14ac:dyDescent="0.2">
      <c r="A12" s="1"/>
      <c r="B12" s="18"/>
      <c r="C12" s="73">
        <v>6</v>
      </c>
      <c r="D12" s="74" t="s">
        <v>40</v>
      </c>
      <c r="E12" s="74" t="s">
        <v>14</v>
      </c>
      <c r="F12" s="73">
        <v>268</v>
      </c>
      <c r="G12" s="75">
        <v>3.8574193661415497</v>
      </c>
      <c r="H12" s="76">
        <f t="shared" si="0"/>
        <v>21.520838103618267</v>
      </c>
      <c r="I12" s="76">
        <f t="shared" si="1"/>
        <v>21.30841662743293</v>
      </c>
      <c r="J12" s="76">
        <f t="shared" si="2"/>
        <v>32.364985579353089</v>
      </c>
      <c r="K12" s="76">
        <f t="shared" si="3"/>
        <v>33.595400440545454</v>
      </c>
      <c r="L12" s="76">
        <f t="shared" si="4"/>
        <v>27.365110357103294</v>
      </c>
      <c r="M12" s="77">
        <f t="shared" si="5"/>
        <v>34.511190480110947</v>
      </c>
      <c r="N12" s="77">
        <f t="shared" si="6"/>
        <v>39.539538409119942</v>
      </c>
      <c r="O12" s="77">
        <v>34.76008156816566</v>
      </c>
      <c r="P12" s="77">
        <v>32.264761732235819</v>
      </c>
      <c r="Q12" s="77">
        <v>30.979131602585532</v>
      </c>
      <c r="R12" s="78">
        <v>24.066632950013556</v>
      </c>
      <c r="S12" s="78">
        <v>21.31405241920984</v>
      </c>
      <c r="T12" s="79">
        <f t="shared" si="7"/>
        <v>-11.437331248292319</v>
      </c>
    </row>
    <row r="13" spans="1:20" x14ac:dyDescent="0.2">
      <c r="A13" s="1"/>
      <c r="B13" s="18"/>
      <c r="C13" s="73">
        <v>7</v>
      </c>
      <c r="D13" s="74" t="s">
        <v>41</v>
      </c>
      <c r="E13" s="74" t="s">
        <v>14</v>
      </c>
      <c r="F13" s="73">
        <v>311</v>
      </c>
      <c r="G13" s="75">
        <v>3.0311743423100879</v>
      </c>
      <c r="H13" s="76">
        <f t="shared" si="0"/>
        <v>17.785364910555298</v>
      </c>
      <c r="I13" s="76">
        <f t="shared" si="1"/>
        <v>20.785593245257033</v>
      </c>
      <c r="J13" s="76">
        <f t="shared" si="2"/>
        <v>26.794616361069469</v>
      </c>
      <c r="K13" s="76">
        <f t="shared" si="3"/>
        <v>29.180965897718014</v>
      </c>
      <c r="L13" s="76">
        <f t="shared" si="4"/>
        <v>29.030000017404017</v>
      </c>
      <c r="M13" s="77">
        <f t="shared" si="5"/>
        <v>32.212485472975601</v>
      </c>
      <c r="N13" s="77">
        <f t="shared" si="6"/>
        <v>38.141563396530451</v>
      </c>
      <c r="O13" s="77">
        <v>31.023483966064759</v>
      </c>
      <c r="P13" s="77">
        <v>33.234698964915133</v>
      </c>
      <c r="Q13" s="77">
        <v>33.678020258105839</v>
      </c>
      <c r="R13" s="78">
        <v>27.010267599679338</v>
      </c>
      <c r="S13" s="78">
        <v>23.715999324217403</v>
      </c>
      <c r="T13" s="79">
        <f t="shared" si="7"/>
        <v>-12.196355564803971</v>
      </c>
    </row>
    <row r="14" spans="1:20" x14ac:dyDescent="0.2">
      <c r="A14" s="1"/>
      <c r="B14" s="18"/>
      <c r="C14" s="73">
        <v>8</v>
      </c>
      <c r="D14" s="74" t="s">
        <v>18</v>
      </c>
      <c r="E14" s="74" t="s">
        <v>13</v>
      </c>
      <c r="F14" s="73">
        <v>339</v>
      </c>
      <c r="G14" s="75">
        <v>2.804420908657999</v>
      </c>
      <c r="H14" s="76">
        <f t="shared" si="0"/>
        <v>32.153675922368734</v>
      </c>
      <c r="I14" s="76">
        <f t="shared" si="1"/>
        <v>34.92628982806459</v>
      </c>
      <c r="J14" s="76">
        <f t="shared" si="2"/>
        <v>41.373553394827262</v>
      </c>
      <c r="K14" s="76">
        <f t="shared" si="3"/>
        <v>47.005752905512423</v>
      </c>
      <c r="L14" s="76">
        <f t="shared" si="4"/>
        <v>44.686971300533067</v>
      </c>
      <c r="M14" s="77">
        <f t="shared" si="5"/>
        <v>54.494667849945657</v>
      </c>
      <c r="N14" s="77">
        <f t="shared" si="6"/>
        <v>57.425242817282836</v>
      </c>
      <c r="O14" s="77">
        <v>45.037668529137619</v>
      </c>
      <c r="P14" s="77">
        <v>40.416091461797706</v>
      </c>
      <c r="Q14" s="77">
        <v>57.449739097073497</v>
      </c>
      <c r="R14" s="78">
        <v>31.817681438976798</v>
      </c>
      <c r="S14" s="78">
        <v>27.135803526665395</v>
      </c>
      <c r="T14" s="79">
        <f t="shared" si="7"/>
        <v>-14.714704845137089</v>
      </c>
    </row>
    <row r="15" spans="1:20" x14ac:dyDescent="0.2">
      <c r="A15" s="1"/>
      <c r="B15" s="18"/>
      <c r="C15" s="73">
        <v>9</v>
      </c>
      <c r="D15" s="74" t="s">
        <v>19</v>
      </c>
      <c r="E15" s="74" t="s">
        <v>14</v>
      </c>
      <c r="F15" s="73">
        <v>377</v>
      </c>
      <c r="G15" s="75">
        <v>3.016699616788034</v>
      </c>
      <c r="H15" s="76">
        <f t="shared" si="0"/>
        <v>21.940064653264372</v>
      </c>
      <c r="I15" s="76">
        <f t="shared" si="1"/>
        <v>25.481795476374685</v>
      </c>
      <c r="J15" s="76">
        <f t="shared" si="2"/>
        <v>28.450217209954292</v>
      </c>
      <c r="K15" s="76">
        <f t="shared" si="3"/>
        <v>30.431838179166451</v>
      </c>
      <c r="L15" s="76">
        <f t="shared" si="4"/>
        <v>31.170199061596168</v>
      </c>
      <c r="M15" s="77">
        <f t="shared" si="5"/>
        <v>41.463792190067494</v>
      </c>
      <c r="N15" s="77">
        <f t="shared" si="6"/>
        <v>46.123274710170278</v>
      </c>
      <c r="O15" s="77">
        <v>38.385413019540692</v>
      </c>
      <c r="P15" s="77">
        <v>39.529989548353498</v>
      </c>
      <c r="Q15" s="77">
        <v>43.825565994679785</v>
      </c>
      <c r="R15" s="78">
        <v>30.063715198190977</v>
      </c>
      <c r="S15" s="78">
        <v>26.891660607755377</v>
      </c>
      <c r="T15" s="79">
        <f t="shared" si="7"/>
        <v>-10.551106440186315</v>
      </c>
    </row>
    <row r="16" spans="1:20" x14ac:dyDescent="0.2">
      <c r="A16" s="1"/>
      <c r="B16" s="18"/>
      <c r="C16" s="73">
        <v>10</v>
      </c>
      <c r="D16" s="74" t="s">
        <v>20</v>
      </c>
      <c r="E16" s="74" t="s">
        <v>21</v>
      </c>
      <c r="F16" s="73">
        <v>544</v>
      </c>
      <c r="G16" s="75">
        <v>4.0577539528942257</v>
      </c>
      <c r="H16" s="76">
        <f t="shared" si="0"/>
        <v>39.580205496810869</v>
      </c>
      <c r="I16" s="76">
        <f t="shared" si="1"/>
        <v>43.9819800522923</v>
      </c>
      <c r="J16" s="76">
        <f t="shared" si="2"/>
        <v>53.211151274398162</v>
      </c>
      <c r="K16" s="76">
        <f t="shared" si="3"/>
        <v>62.666897618990603</v>
      </c>
      <c r="L16" s="76">
        <f t="shared" si="4"/>
        <v>53.060718592229478</v>
      </c>
      <c r="M16" s="77">
        <f t="shared" si="5"/>
        <v>55.886110855806564</v>
      </c>
      <c r="N16" s="77">
        <f t="shared" si="6"/>
        <v>57.849095507399852</v>
      </c>
      <c r="O16" s="77">
        <v>58.003429325570472</v>
      </c>
      <c r="P16" s="77">
        <v>56.955578550516734</v>
      </c>
      <c r="Q16" s="77">
        <v>54.79517935613837</v>
      </c>
      <c r="R16" s="78">
        <v>40.679119455207797</v>
      </c>
      <c r="S16" s="78">
        <v>35.348087154946938</v>
      </c>
      <c r="T16" s="79">
        <f t="shared" si="7"/>
        <v>-13.105082832805447</v>
      </c>
    </row>
    <row r="17" spans="1:20" x14ac:dyDescent="0.2">
      <c r="A17" s="1"/>
      <c r="B17" s="18"/>
      <c r="C17" s="73">
        <v>11</v>
      </c>
      <c r="D17" s="74" t="s">
        <v>22</v>
      </c>
      <c r="E17" s="74" t="s">
        <v>13</v>
      </c>
      <c r="F17" s="73">
        <v>901</v>
      </c>
      <c r="G17" s="75">
        <v>2.9837543094530594</v>
      </c>
      <c r="H17" s="76">
        <f t="shared" si="0"/>
        <v>58.953552004207758</v>
      </c>
      <c r="I17" s="76">
        <f t="shared" si="1"/>
        <v>57.560602484102709</v>
      </c>
      <c r="J17" s="76">
        <f t="shared" si="2"/>
        <v>69.578676860234395</v>
      </c>
      <c r="K17" s="76">
        <f t="shared" si="3"/>
        <v>80.6112612842158</v>
      </c>
      <c r="L17" s="76">
        <f t="shared" si="4"/>
        <v>74.394461830745882</v>
      </c>
      <c r="M17" s="77">
        <f t="shared" si="5"/>
        <v>93.412695190892975</v>
      </c>
      <c r="N17" s="77">
        <f t="shared" si="6"/>
        <v>95.821650100124444</v>
      </c>
      <c r="O17" s="77">
        <v>84.424422847660466</v>
      </c>
      <c r="P17" s="77">
        <v>88.655978754277243</v>
      </c>
      <c r="Q17" s="77">
        <v>78.998659255818524</v>
      </c>
      <c r="R17" s="78">
        <v>58.821829777223904</v>
      </c>
      <c r="S17" s="78">
        <v>51.285223879364935</v>
      </c>
      <c r="T17" s="79">
        <f t="shared" si="7"/>
        <v>-12.812600230904717</v>
      </c>
    </row>
    <row r="18" spans="1:20" x14ac:dyDescent="0.2">
      <c r="A18" s="1"/>
      <c r="B18" s="18"/>
      <c r="C18" s="80">
        <v>12</v>
      </c>
      <c r="D18" s="81" t="s">
        <v>22</v>
      </c>
      <c r="E18" s="81" t="s">
        <v>14</v>
      </c>
      <c r="F18" s="80">
        <v>975</v>
      </c>
      <c r="G18" s="82">
        <v>2.7572950080176484</v>
      </c>
      <c r="H18" s="76">
        <f t="shared" si="0"/>
        <v>59.051526053353221</v>
      </c>
      <c r="I18" s="76">
        <f t="shared" si="1"/>
        <v>57.994290760132429</v>
      </c>
      <c r="J18" s="76">
        <f t="shared" si="2"/>
        <v>69.838566235421126</v>
      </c>
      <c r="K18" s="76">
        <f t="shared" si="3"/>
        <v>78.190285269491298</v>
      </c>
      <c r="L18" s="76">
        <f t="shared" si="4"/>
        <v>71.372284985394273</v>
      </c>
      <c r="M18" s="77">
        <f t="shared" si="5"/>
        <v>87.663663731236852</v>
      </c>
      <c r="N18" s="77">
        <f t="shared" si="6"/>
        <v>93.547989934860254</v>
      </c>
      <c r="O18" s="77">
        <v>76.929381848471493</v>
      </c>
      <c r="P18" s="77">
        <v>75.43491990034363</v>
      </c>
      <c r="Q18" s="77">
        <v>67.646867478977654</v>
      </c>
      <c r="R18" s="78">
        <v>61.601367195992836</v>
      </c>
      <c r="S18" s="78">
        <v>53.454015922213713</v>
      </c>
      <c r="T18" s="79">
        <f t="shared" si="7"/>
        <v>-13.225926054298851</v>
      </c>
    </row>
    <row r="19" spans="1:20" x14ac:dyDescent="0.2">
      <c r="A19" s="1"/>
      <c r="C19" s="80">
        <v>13</v>
      </c>
      <c r="D19" s="81" t="s">
        <v>23</v>
      </c>
      <c r="E19" s="81" t="s">
        <v>14</v>
      </c>
      <c r="F19" s="80">
        <v>612</v>
      </c>
      <c r="G19" s="82">
        <v>2.8340567152958278</v>
      </c>
      <c r="H19" s="76">
        <f t="shared" si="0"/>
        <v>35.697246583333197</v>
      </c>
      <c r="I19" s="76">
        <f t="shared" si="1"/>
        <v>49.952595629144469</v>
      </c>
      <c r="J19" s="76">
        <f t="shared" si="2"/>
        <v>49.259970133787299</v>
      </c>
      <c r="K19" s="76">
        <f t="shared" si="3"/>
        <v>48.616396745908126</v>
      </c>
      <c r="L19" s="76">
        <f t="shared" si="4"/>
        <v>48.407142240475629</v>
      </c>
      <c r="M19" s="77">
        <f t="shared" si="5"/>
        <v>65.922481349635348</v>
      </c>
      <c r="N19" s="77">
        <f t="shared" si="6"/>
        <v>64.585249337289355</v>
      </c>
      <c r="O19" s="77">
        <v>58.868636709756629</v>
      </c>
      <c r="P19" s="77">
        <v>57.461299017492379</v>
      </c>
      <c r="Q19" s="77">
        <v>55.698732936750503</v>
      </c>
      <c r="R19" s="78">
        <v>43.274941103607446</v>
      </c>
      <c r="S19" s="78">
        <v>38.592573020157801</v>
      </c>
      <c r="T19" s="79">
        <f t="shared" si="7"/>
        <v>-10.820044959135295</v>
      </c>
    </row>
    <row r="20" spans="1:20" x14ac:dyDescent="0.2">
      <c r="A20" s="1"/>
      <c r="C20" s="80">
        <v>14</v>
      </c>
      <c r="D20" s="81" t="s">
        <v>23</v>
      </c>
      <c r="E20" s="81" t="s">
        <v>13</v>
      </c>
      <c r="F20" s="80">
        <v>652</v>
      </c>
      <c r="G20" s="82">
        <v>2.6601882051549794</v>
      </c>
      <c r="H20" s="76">
        <f t="shared" si="0"/>
        <v>39.191387697329731</v>
      </c>
      <c r="I20" s="76">
        <f t="shared" si="1"/>
        <v>52.155949474207617</v>
      </c>
      <c r="J20" s="76">
        <f t="shared" si="2"/>
        <v>50.350792384933811</v>
      </c>
      <c r="K20" s="76">
        <f t="shared" si="3"/>
        <v>52.866573999947697</v>
      </c>
      <c r="L20" s="76">
        <f t="shared" si="4"/>
        <v>53.870222051101649</v>
      </c>
      <c r="M20" s="77">
        <f t="shared" si="5"/>
        <v>71.272283315996717</v>
      </c>
      <c r="N20" s="77">
        <f t="shared" si="6"/>
        <v>71.7296649571188</v>
      </c>
      <c r="O20" s="77">
        <v>67.833175007196218</v>
      </c>
      <c r="P20" s="77">
        <v>66.821354448063943</v>
      </c>
      <c r="Q20" s="77">
        <v>66.794668569222608</v>
      </c>
      <c r="R20" s="78">
        <v>46.363615871375131</v>
      </c>
      <c r="S20" s="78">
        <v>40.712101021130835</v>
      </c>
      <c r="T20" s="79">
        <f t="shared" si="7"/>
        <v>-12.189547221517593</v>
      </c>
    </row>
    <row r="21" spans="1:20" x14ac:dyDescent="0.2">
      <c r="A21" s="1"/>
      <c r="C21" s="80">
        <v>15</v>
      </c>
      <c r="D21" s="81" t="s">
        <v>19</v>
      </c>
      <c r="E21" s="81" t="s">
        <v>13</v>
      </c>
      <c r="F21" s="80">
        <v>550</v>
      </c>
      <c r="G21" s="82">
        <v>2.0678104645983431</v>
      </c>
      <c r="H21" s="76">
        <f t="shared" si="0"/>
        <v>32.118156004853894</v>
      </c>
      <c r="I21" s="76">
        <f t="shared" si="1"/>
        <v>39.582506473769421</v>
      </c>
      <c r="J21" s="76">
        <f t="shared" si="2"/>
        <v>45.749812119003309</v>
      </c>
      <c r="K21" s="76">
        <f t="shared" si="3"/>
        <v>54.307837466603985</v>
      </c>
      <c r="L21" s="76">
        <f t="shared" si="4"/>
        <v>60.597290343326804</v>
      </c>
      <c r="M21" s="77">
        <f t="shared" si="5"/>
        <v>68.841781472098788</v>
      </c>
      <c r="N21" s="77">
        <f t="shared" si="6"/>
        <v>73.036325186477455</v>
      </c>
      <c r="O21" s="77">
        <v>55.311673143007177</v>
      </c>
      <c r="P21" s="77">
        <v>46.892404688166209</v>
      </c>
      <c r="Q21" s="77">
        <v>43.836489663470253</v>
      </c>
      <c r="R21" s="78">
        <v>39.205363445636152</v>
      </c>
      <c r="S21" s="78">
        <v>34.544047068847824</v>
      </c>
      <c r="T21" s="79">
        <f t="shared" si="7"/>
        <v>-11.889486455729227</v>
      </c>
    </row>
    <row r="22" spans="1:20" x14ac:dyDescent="0.2">
      <c r="A22" s="1"/>
      <c r="C22" s="80">
        <v>16</v>
      </c>
      <c r="D22" s="81" t="s">
        <v>42</v>
      </c>
      <c r="E22" s="81" t="s">
        <v>11</v>
      </c>
      <c r="F22" s="80">
        <v>273</v>
      </c>
      <c r="G22" s="82">
        <v>1.8896698057483674</v>
      </c>
      <c r="H22" s="76" t="s">
        <v>25</v>
      </c>
      <c r="I22" s="76" t="s">
        <v>25</v>
      </c>
      <c r="J22" s="76" t="s">
        <v>25</v>
      </c>
      <c r="K22" s="76">
        <f t="shared" si="3"/>
        <v>28.271100584003275</v>
      </c>
      <c r="L22" s="76">
        <f t="shared" si="4"/>
        <v>24.196668489164011</v>
      </c>
      <c r="M22" s="77">
        <f t="shared" si="5"/>
        <v>30.623393726294868</v>
      </c>
      <c r="N22" s="77">
        <f t="shared" si="6"/>
        <v>31.403425626939537</v>
      </c>
      <c r="O22" s="77">
        <v>62.730931828953899</v>
      </c>
      <c r="P22" s="77">
        <v>67.469307053952633</v>
      </c>
      <c r="Q22" s="77">
        <v>69.48442803388248</v>
      </c>
      <c r="R22" s="78">
        <v>45.666907357982652</v>
      </c>
      <c r="S22" s="78">
        <v>40.300593469984193</v>
      </c>
      <c r="T22" s="79">
        <f t="shared" si="7"/>
        <v>-11.75099037456588</v>
      </c>
    </row>
    <row r="23" spans="1:20" x14ac:dyDescent="0.2">
      <c r="A23" s="1"/>
      <c r="C23" s="80">
        <v>17</v>
      </c>
      <c r="D23" s="81" t="s">
        <v>26</v>
      </c>
      <c r="E23" s="81" t="s">
        <v>14</v>
      </c>
      <c r="F23" s="80">
        <v>291</v>
      </c>
      <c r="G23" s="82">
        <v>2.1907843501164455</v>
      </c>
      <c r="H23" s="76" t="s">
        <v>25</v>
      </c>
      <c r="I23" s="76" t="s">
        <v>25</v>
      </c>
      <c r="J23" s="76" t="s">
        <v>25</v>
      </c>
      <c r="K23" s="76">
        <f t="shared" si="3"/>
        <v>26.809782965890669</v>
      </c>
      <c r="L23" s="76">
        <f t="shared" si="4"/>
        <v>27.334793652244446</v>
      </c>
      <c r="M23" s="77">
        <f t="shared" si="5"/>
        <v>30.67857705344181</v>
      </c>
      <c r="N23" s="77">
        <f t="shared" si="6"/>
        <v>34.024351611184855</v>
      </c>
      <c r="O23" s="77">
        <v>29.848506408681828</v>
      </c>
      <c r="P23" s="77">
        <v>38.480323881861814</v>
      </c>
      <c r="Q23" s="77">
        <v>37.733795408854562</v>
      </c>
      <c r="R23" s="78">
        <v>22.60512667496306</v>
      </c>
      <c r="S23" s="78">
        <v>20.036234571637813</v>
      </c>
      <c r="T23" s="79">
        <f t="shared" si="7"/>
        <v>-11.364201317086604</v>
      </c>
    </row>
    <row r="24" spans="1:20" x14ac:dyDescent="0.2">
      <c r="A24" s="1"/>
      <c r="C24" s="80">
        <v>18</v>
      </c>
      <c r="D24" s="81" t="s">
        <v>43</v>
      </c>
      <c r="E24" s="81" t="s">
        <v>14</v>
      </c>
      <c r="F24" s="80">
        <v>130</v>
      </c>
      <c r="G24" s="82">
        <v>2.6645731250514202</v>
      </c>
      <c r="H24" s="76">
        <f>+J106*H106/100</f>
        <v>13.150841754315081</v>
      </c>
      <c r="I24" s="76">
        <f>+K106*H106/100</f>
        <v>12.413845579043146</v>
      </c>
      <c r="J24" s="76">
        <f>+L106*H106/100</f>
        <v>21.111056101337628</v>
      </c>
      <c r="K24" s="76">
        <f t="shared" si="3"/>
        <v>17.449437053452815</v>
      </c>
      <c r="L24" s="76">
        <f t="shared" si="4"/>
        <v>16.364328711481082</v>
      </c>
      <c r="M24" s="77">
        <f t="shared" si="5"/>
        <v>25.884647358015158</v>
      </c>
      <c r="N24" s="77">
        <f t="shared" si="6"/>
        <v>26.548536013898651</v>
      </c>
      <c r="O24" s="77">
        <v>23.871123243100499</v>
      </c>
      <c r="P24" s="77">
        <v>25.075782058003604</v>
      </c>
      <c r="Q24" s="77">
        <v>24.652135416398984</v>
      </c>
      <c r="R24" s="78">
        <v>15.113858514339725</v>
      </c>
      <c r="S24" s="78">
        <v>12.656889763056062</v>
      </c>
      <c r="T24" s="79">
        <f t="shared" si="7"/>
        <v>-16.256396399056801</v>
      </c>
    </row>
    <row r="25" spans="1:20" x14ac:dyDescent="0.2">
      <c r="A25" s="1"/>
      <c r="C25" s="80">
        <v>19</v>
      </c>
      <c r="D25" s="81" t="s">
        <v>44</v>
      </c>
      <c r="E25" s="81" t="s">
        <v>14</v>
      </c>
      <c r="F25" s="80">
        <v>204</v>
      </c>
      <c r="G25" s="82">
        <v>2.2616754129573939</v>
      </c>
      <c r="H25" s="76">
        <f>+J107*H107/100</f>
        <v>17.000659993251169</v>
      </c>
      <c r="I25" s="76">
        <f>+K107*H107/100</f>
        <v>19.504809482105021</v>
      </c>
      <c r="J25" s="76">
        <f>+L107*H107/100</f>
        <v>22.405455627322326</v>
      </c>
      <c r="K25" s="76">
        <f t="shared" si="3"/>
        <v>27.858024121517605</v>
      </c>
      <c r="L25" s="76">
        <f t="shared" si="4"/>
        <v>22.983984007257007</v>
      </c>
      <c r="M25" s="77">
        <f t="shared" si="5"/>
        <v>33.256776457201298</v>
      </c>
      <c r="N25" s="77">
        <f t="shared" si="6"/>
        <v>36.228391347607541</v>
      </c>
      <c r="O25" s="77">
        <v>32.37114873025368</v>
      </c>
      <c r="P25" s="77">
        <v>30.464131339012095</v>
      </c>
      <c r="Q25" s="77">
        <v>29.083259108854552</v>
      </c>
      <c r="R25" s="78">
        <v>22.222609832371415</v>
      </c>
      <c r="S25" s="78">
        <v>20.092856218100451</v>
      </c>
      <c r="T25" s="79">
        <f t="shared" si="7"/>
        <v>-9.5837241005265579</v>
      </c>
    </row>
    <row r="26" spans="1:20" x14ac:dyDescent="0.2">
      <c r="A26" s="1"/>
      <c r="C26" s="80">
        <v>20</v>
      </c>
      <c r="D26" s="81" t="s">
        <v>45</v>
      </c>
      <c r="E26" s="81" t="s">
        <v>13</v>
      </c>
      <c r="F26" s="80">
        <v>720</v>
      </c>
      <c r="G26" s="82">
        <v>1.9464865073903417</v>
      </c>
      <c r="H26" s="76">
        <f>+J108*H108/100</f>
        <v>39.353848526020435</v>
      </c>
      <c r="I26" s="76">
        <f>+K108*H108/100</f>
        <v>44.696159991194889</v>
      </c>
      <c r="J26" s="76">
        <f>+L108*H108/100</f>
        <v>50.548915120346102</v>
      </c>
      <c r="K26" s="76">
        <f t="shared" si="3"/>
        <v>54.600269394868455</v>
      </c>
      <c r="L26" s="76">
        <f t="shared" si="4"/>
        <v>54.926555335748645</v>
      </c>
      <c r="M26" s="77">
        <f t="shared" si="5"/>
        <v>69.615029001257881</v>
      </c>
      <c r="N26" s="77">
        <f t="shared" si="6"/>
        <v>70.450631178656764</v>
      </c>
      <c r="O26" s="77">
        <v>63.39735043272119</v>
      </c>
      <c r="P26" s="77">
        <v>64.577741201903265</v>
      </c>
      <c r="Q26" s="77">
        <v>64.670320210953903</v>
      </c>
      <c r="R26" s="78">
        <v>44.916871013672498</v>
      </c>
      <c r="S26" s="78">
        <v>39.11357104247972</v>
      </c>
      <c r="T26" s="79">
        <f t="shared" si="7"/>
        <v>-12.920089579317045</v>
      </c>
    </row>
    <row r="27" spans="1:20" x14ac:dyDescent="0.2">
      <c r="A27" s="1"/>
      <c r="C27" s="80">
        <v>21</v>
      </c>
      <c r="D27" s="81" t="s">
        <v>30</v>
      </c>
      <c r="E27" s="81" t="s">
        <v>13</v>
      </c>
      <c r="F27" s="80">
        <v>314</v>
      </c>
      <c r="G27" s="82">
        <v>0</v>
      </c>
      <c r="H27" s="76">
        <f>+J109*H109/100</f>
        <v>23.722070724288166</v>
      </c>
      <c r="I27" s="76">
        <f>+K109*H109/100</f>
        <v>27.987572547975063</v>
      </c>
      <c r="J27" s="76">
        <f>+L109*H109/100</f>
        <v>33.978695187960334</v>
      </c>
      <c r="K27" s="76">
        <f t="shared" si="3"/>
        <v>39.37829672846582</v>
      </c>
      <c r="L27" s="76">
        <f t="shared" si="4"/>
        <v>34.818702527154215</v>
      </c>
      <c r="M27" s="77">
        <f t="shared" si="5"/>
        <v>42.190645153767036</v>
      </c>
      <c r="N27" s="77">
        <f t="shared" si="6"/>
        <v>42.157186556566032</v>
      </c>
      <c r="O27" s="77">
        <v>37.179200206345186</v>
      </c>
      <c r="P27" s="77">
        <v>35.152292762247725</v>
      </c>
      <c r="Q27" s="77">
        <v>34.907340766100141</v>
      </c>
      <c r="R27" s="78">
        <v>23.324131214728855</v>
      </c>
      <c r="S27" s="78">
        <v>20.34033506465207</v>
      </c>
      <c r="T27" s="79">
        <f t="shared" si="7"/>
        <v>-12.792742943379432</v>
      </c>
    </row>
    <row r="28" spans="1:20" x14ac:dyDescent="0.2">
      <c r="A28" s="1"/>
      <c r="C28" s="80">
        <v>22</v>
      </c>
      <c r="D28" s="81" t="s">
        <v>31</v>
      </c>
      <c r="E28" s="81" t="s">
        <v>13</v>
      </c>
      <c r="F28" s="80">
        <v>950</v>
      </c>
      <c r="G28" s="82">
        <v>2.7634189766751258</v>
      </c>
      <c r="H28" s="76">
        <f>+J110*H110/100</f>
        <v>69.826778044962737</v>
      </c>
      <c r="I28" s="76">
        <f>+K110*H110/100</f>
        <v>74.748236575451699</v>
      </c>
      <c r="J28" s="76">
        <f>+L110*H110/100</f>
        <v>84.522555684243073</v>
      </c>
      <c r="K28" s="76">
        <f t="shared" si="3"/>
        <v>101.59976468404442</v>
      </c>
      <c r="L28" s="76">
        <f t="shared" si="4"/>
        <v>85.434144072943667</v>
      </c>
      <c r="M28" s="77">
        <f t="shared" si="5"/>
        <v>107.72101564086806</v>
      </c>
      <c r="N28" s="77">
        <f t="shared" si="6"/>
        <v>114.21569708196972</v>
      </c>
      <c r="O28" s="77">
        <v>97.312073852881568</v>
      </c>
      <c r="P28" s="77">
        <v>99.099366589088376</v>
      </c>
      <c r="Q28" s="77">
        <v>87.109187004990559</v>
      </c>
      <c r="R28" s="78">
        <v>63.682160610284527</v>
      </c>
      <c r="S28" s="78">
        <v>60.5894396829557</v>
      </c>
      <c r="T28" s="79">
        <f t="shared" si="7"/>
        <v>-4.8564949707899192</v>
      </c>
    </row>
    <row r="29" spans="1:20" x14ac:dyDescent="0.2">
      <c r="A29" s="1"/>
      <c r="C29" s="80">
        <v>23</v>
      </c>
      <c r="D29" s="81" t="s">
        <v>32</v>
      </c>
      <c r="E29" s="81" t="s">
        <v>13</v>
      </c>
      <c r="F29" s="80">
        <v>285</v>
      </c>
      <c r="G29" s="82">
        <v>0</v>
      </c>
      <c r="H29" s="76" t="s">
        <v>25</v>
      </c>
      <c r="I29" s="76" t="s">
        <v>25</v>
      </c>
      <c r="J29" s="76" t="s">
        <v>25</v>
      </c>
      <c r="K29" s="76">
        <f t="shared" si="3"/>
        <v>24.89359574479165</v>
      </c>
      <c r="L29" s="76">
        <f t="shared" si="4"/>
        <v>23.26426660924432</v>
      </c>
      <c r="M29" s="77">
        <f t="shared" si="5"/>
        <v>30.364833781072644</v>
      </c>
      <c r="N29" s="77">
        <f t="shared" si="6"/>
        <v>30.231378604117463</v>
      </c>
      <c r="O29" s="77">
        <v>62.879440995729411</v>
      </c>
      <c r="P29" s="77">
        <v>69.276031174807173</v>
      </c>
      <c r="Q29" s="77">
        <v>71.050484357410767</v>
      </c>
      <c r="R29" s="78">
        <v>38.263023578120439</v>
      </c>
      <c r="S29" s="78">
        <v>32.658911038046831</v>
      </c>
      <c r="T29" s="79">
        <f t="shared" si="7"/>
        <v>-14.646287762993596</v>
      </c>
    </row>
    <row r="30" spans="1:20" x14ac:dyDescent="0.2">
      <c r="A30" s="1"/>
      <c r="C30" s="80">
        <v>24</v>
      </c>
      <c r="D30" s="81" t="s">
        <v>31</v>
      </c>
      <c r="E30" s="81" t="s">
        <v>14</v>
      </c>
      <c r="F30" s="80">
        <v>1075</v>
      </c>
      <c r="G30" s="82">
        <v>2.4420911886896457</v>
      </c>
      <c r="H30" s="76" t="s">
        <v>25</v>
      </c>
      <c r="I30" s="76" t="s">
        <v>25</v>
      </c>
      <c r="J30" s="76" t="s">
        <v>25</v>
      </c>
      <c r="K30" s="76">
        <f t="shared" si="3"/>
        <v>97.648200468978715</v>
      </c>
      <c r="L30" s="76">
        <f t="shared" si="4"/>
        <v>80.539431561396199</v>
      </c>
      <c r="M30" s="77">
        <f t="shared" si="5"/>
        <v>112.65281257825569</v>
      </c>
      <c r="N30" s="77">
        <f t="shared" si="6"/>
        <v>115.15031138173617</v>
      </c>
      <c r="O30" s="77">
        <v>86.740494519167825</v>
      </c>
      <c r="P30" s="77">
        <v>53.293776034044633</v>
      </c>
      <c r="Q30" s="77">
        <v>56.465661330514479</v>
      </c>
      <c r="R30" s="78">
        <v>70.291230607430748</v>
      </c>
      <c r="S30" s="78">
        <v>60.15776779395366</v>
      </c>
      <c r="T30" s="79">
        <f t="shared" si="7"/>
        <v>-14.41639693302772</v>
      </c>
    </row>
    <row r="31" spans="1:20" x14ac:dyDescent="0.2">
      <c r="A31" s="1"/>
      <c r="C31" s="80">
        <v>25</v>
      </c>
      <c r="D31" s="81" t="s">
        <v>42</v>
      </c>
      <c r="E31" s="81" t="s">
        <v>11</v>
      </c>
      <c r="F31" s="80">
        <v>273</v>
      </c>
      <c r="G31" s="82">
        <v>2.5528843607207587</v>
      </c>
      <c r="H31" s="76" t="s">
        <v>25</v>
      </c>
      <c r="I31" s="76" t="s">
        <v>25</v>
      </c>
      <c r="J31" s="76" t="s">
        <v>25</v>
      </c>
      <c r="K31" s="76">
        <f t="shared" si="3"/>
        <v>30.649121118989079</v>
      </c>
      <c r="L31" s="76">
        <f t="shared" si="4"/>
        <v>22.887642842591148</v>
      </c>
      <c r="M31" s="77">
        <f t="shared" si="5"/>
        <v>24.7301269571274</v>
      </c>
      <c r="N31" s="77">
        <f t="shared" si="6"/>
        <v>40.918347797869821</v>
      </c>
      <c r="O31" s="77">
        <v>30.840368570033597</v>
      </c>
      <c r="P31" s="77">
        <v>28.202603256621288</v>
      </c>
      <c r="Q31" s="77">
        <v>26.442017731067914</v>
      </c>
      <c r="R31" s="78">
        <v>21.677035403247306</v>
      </c>
      <c r="S31" s="78">
        <v>19.620448387605997</v>
      </c>
      <c r="T31" s="79">
        <f t="shared" si="7"/>
        <v>-9.4873998099076964</v>
      </c>
    </row>
    <row r="32" spans="1:20" x14ac:dyDescent="0.2">
      <c r="A32" s="1"/>
      <c r="C32" s="80">
        <v>26</v>
      </c>
      <c r="D32" s="81" t="s">
        <v>26</v>
      </c>
      <c r="E32" s="81" t="s">
        <v>14</v>
      </c>
      <c r="F32" s="80">
        <v>291</v>
      </c>
      <c r="G32" s="82">
        <v>1.7970508594134742</v>
      </c>
      <c r="H32" s="76" t="s">
        <v>25</v>
      </c>
      <c r="I32" s="76" t="s">
        <v>25</v>
      </c>
      <c r="J32" s="76" t="s">
        <v>25</v>
      </c>
      <c r="K32" s="76">
        <f t="shared" si="3"/>
        <v>36.032585606527036</v>
      </c>
      <c r="L32" s="76">
        <f t="shared" si="4"/>
        <v>30.590240855776457</v>
      </c>
      <c r="M32" s="77">
        <f t="shared" si="5"/>
        <v>38.913225900892549</v>
      </c>
      <c r="N32" s="77">
        <f t="shared" si="6"/>
        <v>44.029097528371906</v>
      </c>
      <c r="O32" s="77">
        <v>37.037191977083133</v>
      </c>
      <c r="P32" s="77">
        <v>36.585248525107609</v>
      </c>
      <c r="Q32" s="77">
        <v>37.0519431150367</v>
      </c>
      <c r="R32" s="78">
        <v>30.331463355692986</v>
      </c>
      <c r="S32" s="78">
        <v>26.398535257698637</v>
      </c>
      <c r="T32" s="79">
        <f t="shared" si="7"/>
        <v>-12.966496379925463</v>
      </c>
    </row>
    <row r="33" spans="1:20" x14ac:dyDescent="0.2">
      <c r="A33" s="1"/>
      <c r="C33" s="80">
        <v>27</v>
      </c>
      <c r="D33" s="81" t="s">
        <v>46</v>
      </c>
      <c r="E33" s="81" t="s">
        <v>47</v>
      </c>
      <c r="F33" s="83">
        <v>671.70096999999998</v>
      </c>
      <c r="G33" s="82">
        <v>5.7364737723946853</v>
      </c>
      <c r="H33" s="76" t="s">
        <v>25</v>
      </c>
      <c r="I33" s="76" t="s">
        <v>25</v>
      </c>
      <c r="J33" s="76" t="s">
        <v>25</v>
      </c>
      <c r="K33" s="76" t="s">
        <v>25</v>
      </c>
      <c r="L33" s="76" t="s">
        <v>25</v>
      </c>
      <c r="M33" s="84" t="s">
        <v>25</v>
      </c>
      <c r="N33" s="84" t="s">
        <v>25</v>
      </c>
      <c r="O33" s="84" t="s">
        <v>25</v>
      </c>
      <c r="P33" s="84" t="s">
        <v>25</v>
      </c>
      <c r="Q33" s="84" t="s">
        <v>25</v>
      </c>
      <c r="R33" s="78">
        <v>41.69946274505746</v>
      </c>
      <c r="S33" s="78">
        <v>41.718121576521284</v>
      </c>
      <c r="T33" s="79">
        <f t="shared" si="7"/>
        <v>4.4745975692542669E-2</v>
      </c>
    </row>
    <row r="34" spans="1:20" x14ac:dyDescent="0.2">
      <c r="A34" s="1"/>
      <c r="C34" s="80">
        <v>28</v>
      </c>
      <c r="D34" s="81" t="s">
        <v>46</v>
      </c>
      <c r="E34" s="81" t="s">
        <v>48</v>
      </c>
      <c r="F34" s="83">
        <v>631.93328999999994</v>
      </c>
      <c r="G34" s="82">
        <v>6.0974711386024145</v>
      </c>
      <c r="H34" s="76" t="s">
        <v>25</v>
      </c>
      <c r="I34" s="76" t="s">
        <v>25</v>
      </c>
      <c r="J34" s="76" t="s">
        <v>25</v>
      </c>
      <c r="K34" s="76" t="s">
        <v>25</v>
      </c>
      <c r="L34" s="76" t="s">
        <v>25</v>
      </c>
      <c r="M34" s="84" t="s">
        <v>25</v>
      </c>
      <c r="N34" s="84" t="s">
        <v>25</v>
      </c>
      <c r="O34" s="84" t="s">
        <v>25</v>
      </c>
      <c r="P34" s="84" t="s">
        <v>25</v>
      </c>
      <c r="Q34" s="84" t="s">
        <v>25</v>
      </c>
      <c r="R34" s="78">
        <v>40.295344001801162</v>
      </c>
      <c r="S34" s="78">
        <v>40.495084432508506</v>
      </c>
      <c r="T34" s="79">
        <f t="shared" si="7"/>
        <v>0.49569109199915407</v>
      </c>
    </row>
    <row r="35" spans="1:20" x14ac:dyDescent="0.2">
      <c r="A35" s="1"/>
      <c r="C35" s="80">
        <v>29</v>
      </c>
      <c r="D35" s="81" t="s">
        <v>46</v>
      </c>
      <c r="E35" s="81" t="s">
        <v>49</v>
      </c>
      <c r="F35" s="83">
        <v>876.13170000000002</v>
      </c>
      <c r="G35" s="82">
        <v>4.3979632255025924</v>
      </c>
      <c r="H35" s="76" t="s">
        <v>25</v>
      </c>
      <c r="I35" s="76" t="s">
        <v>25</v>
      </c>
      <c r="J35" s="76" t="s">
        <v>25</v>
      </c>
      <c r="K35" s="76" t="s">
        <v>25</v>
      </c>
      <c r="L35" s="76" t="s">
        <v>25</v>
      </c>
      <c r="M35" s="84" t="s">
        <v>25</v>
      </c>
      <c r="N35" s="84" t="s">
        <v>25</v>
      </c>
      <c r="O35" s="84" t="s">
        <v>25</v>
      </c>
      <c r="P35" s="84" t="s">
        <v>25</v>
      </c>
      <c r="Q35" s="84" t="s">
        <v>25</v>
      </c>
      <c r="R35" s="78">
        <v>58.115792431340495</v>
      </c>
      <c r="S35" s="78">
        <v>49.598693806312667</v>
      </c>
      <c r="T35" s="79">
        <f t="shared" si="7"/>
        <v>-14.655394461135757</v>
      </c>
    </row>
    <row r="36" spans="1:20" x14ac:dyDescent="0.2">
      <c r="A36" s="1"/>
      <c r="C36" s="80">
        <v>30</v>
      </c>
      <c r="D36" s="81" t="s">
        <v>50</v>
      </c>
      <c r="E36" s="81" t="s">
        <v>51</v>
      </c>
      <c r="F36" s="83">
        <v>481.56174999999996</v>
      </c>
      <c r="G36" s="82">
        <v>1.9873606999735269</v>
      </c>
      <c r="H36" s="76" t="s">
        <v>25</v>
      </c>
      <c r="I36" s="76" t="s">
        <v>25</v>
      </c>
      <c r="J36" s="76" t="s">
        <v>25</v>
      </c>
      <c r="K36" s="76" t="s">
        <v>25</v>
      </c>
      <c r="L36" s="76" t="s">
        <v>25</v>
      </c>
      <c r="M36" s="84" t="s">
        <v>25</v>
      </c>
      <c r="N36" s="84" t="s">
        <v>25</v>
      </c>
      <c r="O36" s="84" t="s">
        <v>25</v>
      </c>
      <c r="P36" s="84" t="s">
        <v>25</v>
      </c>
      <c r="Q36" s="84" t="s">
        <v>25</v>
      </c>
      <c r="R36" s="78">
        <v>36.154099911859099</v>
      </c>
      <c r="S36" s="78">
        <v>31.040409510781181</v>
      </c>
      <c r="T36" s="79">
        <f t="shared" si="7"/>
        <v>-14.144150770022486</v>
      </c>
    </row>
    <row r="37" spans="1:20" x14ac:dyDescent="0.2">
      <c r="A37" s="1"/>
      <c r="C37" s="80">
        <v>31</v>
      </c>
      <c r="D37" s="81" t="s">
        <v>52</v>
      </c>
      <c r="E37" s="81" t="s">
        <v>51</v>
      </c>
      <c r="F37" s="83">
        <v>605.83574999999996</v>
      </c>
      <c r="G37" s="82">
        <v>1.346016713804058</v>
      </c>
      <c r="H37" s="76" t="s">
        <v>25</v>
      </c>
      <c r="I37" s="76" t="s">
        <v>25</v>
      </c>
      <c r="J37" s="76" t="s">
        <v>25</v>
      </c>
      <c r="K37" s="76" t="s">
        <v>25</v>
      </c>
      <c r="L37" s="76" t="s">
        <v>25</v>
      </c>
      <c r="M37" s="84" t="s">
        <v>25</v>
      </c>
      <c r="N37" s="84" t="s">
        <v>25</v>
      </c>
      <c r="O37" s="84" t="s">
        <v>25</v>
      </c>
      <c r="P37" s="84" t="s">
        <v>25</v>
      </c>
      <c r="Q37" s="84" t="s">
        <v>25</v>
      </c>
      <c r="R37" s="78">
        <v>43.044402941522122</v>
      </c>
      <c r="S37" s="78">
        <v>34.230282363770009</v>
      </c>
      <c r="T37" s="79">
        <f t="shared" si="7"/>
        <v>-20.476809934444944</v>
      </c>
    </row>
    <row r="38" spans="1:20" x14ac:dyDescent="0.2">
      <c r="A38" s="1"/>
      <c r="C38" s="80">
        <v>32</v>
      </c>
      <c r="D38" s="81" t="s">
        <v>53</v>
      </c>
      <c r="E38" s="81" t="s">
        <v>54</v>
      </c>
      <c r="F38" s="83">
        <v>248.548</v>
      </c>
      <c r="G38" s="82">
        <v>0.60042713509184686</v>
      </c>
      <c r="H38" s="76" t="s">
        <v>25</v>
      </c>
      <c r="I38" s="76" t="s">
        <v>25</v>
      </c>
      <c r="J38" s="76" t="s">
        <v>25</v>
      </c>
      <c r="K38" s="76" t="s">
        <v>25</v>
      </c>
      <c r="L38" s="76" t="s">
        <v>25</v>
      </c>
      <c r="M38" s="84" t="s">
        <v>25</v>
      </c>
      <c r="N38" s="84" t="s">
        <v>25</v>
      </c>
      <c r="O38" s="84" t="s">
        <v>25</v>
      </c>
      <c r="P38" s="84" t="s">
        <v>25</v>
      </c>
      <c r="Q38" s="84" t="s">
        <v>25</v>
      </c>
      <c r="R38" s="78">
        <v>19.820637102051698</v>
      </c>
      <c r="S38" s="78">
        <v>17.93366788190685</v>
      </c>
      <c r="T38" s="79">
        <f t="shared" si="7"/>
        <v>-9.5202248566950569</v>
      </c>
    </row>
    <row r="39" spans="1:20" x14ac:dyDescent="0.2">
      <c r="A39" s="1"/>
      <c r="C39" s="80">
        <v>33</v>
      </c>
      <c r="D39" s="81" t="s">
        <v>55</v>
      </c>
      <c r="E39" s="81" t="s">
        <v>51</v>
      </c>
      <c r="F39" s="83">
        <v>841.95634999999993</v>
      </c>
      <c r="G39" s="82">
        <v>1.4108796900863321</v>
      </c>
      <c r="H39" s="76" t="s">
        <v>25</v>
      </c>
      <c r="I39" s="76" t="s">
        <v>25</v>
      </c>
      <c r="J39" s="76" t="s">
        <v>25</v>
      </c>
      <c r="K39" s="76" t="s">
        <v>25</v>
      </c>
      <c r="L39" s="76" t="s">
        <v>25</v>
      </c>
      <c r="M39" s="84" t="s">
        <v>25</v>
      </c>
      <c r="N39" s="84" t="s">
        <v>25</v>
      </c>
      <c r="O39" s="84" t="s">
        <v>25</v>
      </c>
      <c r="P39" s="84" t="s">
        <v>25</v>
      </c>
      <c r="Q39" s="84" t="s">
        <v>25</v>
      </c>
      <c r="R39" s="78">
        <v>56.782478265105915</v>
      </c>
      <c r="S39" s="78">
        <v>50.545243181845976</v>
      </c>
      <c r="T39" s="79">
        <f t="shared" si="7"/>
        <v>-10.984436174376802</v>
      </c>
    </row>
    <row r="40" spans="1:20" x14ac:dyDescent="0.2">
      <c r="A40" s="1"/>
      <c r="C40" s="85" t="s">
        <v>33</v>
      </c>
      <c r="D40" s="85"/>
      <c r="E40" s="86"/>
      <c r="F40" s="87">
        <v>587.44447909090911</v>
      </c>
      <c r="G40" s="88">
        <v>99.999999999999972</v>
      </c>
      <c r="H40" s="89" t="s">
        <v>25</v>
      </c>
      <c r="I40" s="89" t="s">
        <v>25</v>
      </c>
      <c r="J40" s="89" t="s">
        <v>25</v>
      </c>
      <c r="K40" s="89">
        <f t="shared" ref="K40" si="8">+M115*H115/100</f>
        <v>61.044965190406558</v>
      </c>
      <c r="L40" s="89">
        <f t="shared" ref="L40" si="9">+N115*H115/100</f>
        <v>54.697913809961918</v>
      </c>
      <c r="M40" s="90">
        <f t="shared" ref="M40" si="10">+O115*H115/100</f>
        <v>67.226765912238548</v>
      </c>
      <c r="N40" s="91">
        <f t="shared" ref="N40" si="11">+P115*H115/100</f>
        <v>73.319123607815413</v>
      </c>
      <c r="O40" s="91">
        <v>58.231950046984593</v>
      </c>
      <c r="P40" s="91">
        <v>58.243938577312804</v>
      </c>
      <c r="Q40" s="91">
        <v>57.034487211612507</v>
      </c>
      <c r="R40" s="92">
        <v>44.954641269049667</v>
      </c>
      <c r="S40" s="92">
        <v>39.804125118311241</v>
      </c>
      <c r="T40" s="93">
        <f t="shared" si="7"/>
        <v>-11.457139920020781</v>
      </c>
    </row>
    <row r="41" spans="1:20" x14ac:dyDescent="0.2">
      <c r="A41" s="1"/>
      <c r="C41" s="94" t="s">
        <v>63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0" x14ac:dyDescent="0.2">
      <c r="A42" s="1"/>
      <c r="C42" s="95" t="s">
        <v>64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1:20" x14ac:dyDescent="0.2">
      <c r="A43" s="1"/>
      <c r="C43" s="97" t="s">
        <v>65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1:20" x14ac:dyDescent="0.2">
      <c r="A44" s="1"/>
      <c r="C44" s="97" t="s">
        <v>66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1:20" x14ac:dyDescent="0.2">
      <c r="A45" s="1"/>
      <c r="C45" s="99" t="s">
        <v>67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1:20" x14ac:dyDescent="0.2">
      <c r="A46" s="1"/>
      <c r="C46" s="100" t="s">
        <v>39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1:20" ht="13.15" x14ac:dyDescent="0.25">
      <c r="A47" s="1"/>
    </row>
    <row r="84" spans="4:19" x14ac:dyDescent="0.2">
      <c r="D84" s="1"/>
      <c r="E84" s="53" t="s">
        <v>0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32"/>
      <c r="S84" s="32"/>
    </row>
    <row r="85" spans="4:19" x14ac:dyDescent="0.2">
      <c r="D85" s="1"/>
      <c r="E85" s="36" t="s">
        <v>1</v>
      </c>
      <c r="F85" s="36" t="s">
        <v>2</v>
      </c>
      <c r="G85" s="36" t="s">
        <v>3</v>
      </c>
      <c r="H85" s="36" t="s">
        <v>4</v>
      </c>
      <c r="I85" s="39" t="s">
        <v>5</v>
      </c>
      <c r="J85" s="4"/>
      <c r="K85" s="4"/>
      <c r="L85" s="4"/>
      <c r="M85" s="4"/>
      <c r="N85" s="4"/>
      <c r="O85" s="4"/>
      <c r="P85" s="4"/>
      <c r="Q85" s="5" t="s">
        <v>6</v>
      </c>
      <c r="R85" s="5"/>
      <c r="S85" s="5"/>
    </row>
    <row r="86" spans="4:19" x14ac:dyDescent="0.2">
      <c r="D86" s="1"/>
      <c r="E86" s="37"/>
      <c r="F86" s="37"/>
      <c r="G86" s="37"/>
      <c r="H86" s="37"/>
      <c r="I86" s="40"/>
      <c r="J86" s="6">
        <v>2005</v>
      </c>
      <c r="K86" s="7">
        <v>2006</v>
      </c>
      <c r="L86" s="7">
        <v>2007</v>
      </c>
      <c r="M86" s="7">
        <v>2008</v>
      </c>
      <c r="N86" s="7">
        <v>2009</v>
      </c>
      <c r="O86" s="7">
        <v>2010</v>
      </c>
      <c r="P86" s="7">
        <v>2011</v>
      </c>
      <c r="Q86" s="8" t="s">
        <v>7</v>
      </c>
      <c r="R86" s="8"/>
      <c r="S86" s="8"/>
    </row>
    <row r="87" spans="4:19" x14ac:dyDescent="0.2">
      <c r="D87" s="9"/>
      <c r="E87" s="38"/>
      <c r="F87" s="38"/>
      <c r="G87" s="38"/>
      <c r="H87" s="38"/>
      <c r="I87" s="41"/>
      <c r="J87" s="42" t="s">
        <v>8</v>
      </c>
      <c r="K87" s="43"/>
      <c r="L87" s="42"/>
      <c r="M87" s="42"/>
      <c r="N87" s="42"/>
      <c r="O87" s="42"/>
      <c r="P87" s="42"/>
      <c r="Q87" s="42"/>
      <c r="R87" s="33"/>
      <c r="S87" s="33"/>
    </row>
    <row r="88" spans="4:19" x14ac:dyDescent="0.2">
      <c r="D88" s="9"/>
      <c r="E88" s="44"/>
      <c r="F88" s="45"/>
      <c r="G88" s="45"/>
      <c r="H88" s="45"/>
      <c r="I88" s="45"/>
      <c r="J88" s="46" t="s">
        <v>9</v>
      </c>
      <c r="K88" s="47"/>
      <c r="L88" s="47"/>
      <c r="M88" s="47"/>
      <c r="N88" s="11"/>
      <c r="O88" s="11"/>
      <c r="P88" s="11"/>
      <c r="Q88" s="12"/>
      <c r="R88" s="12"/>
      <c r="S88" s="12"/>
    </row>
    <row r="89" spans="4:19" ht="15.75" x14ac:dyDescent="0.2">
      <c r="D89" s="1"/>
      <c r="E89" s="13">
        <v>1</v>
      </c>
      <c r="F89" s="14" t="s">
        <v>10</v>
      </c>
      <c r="G89" s="14" t="s">
        <v>11</v>
      </c>
      <c r="H89" s="13">
        <v>288</v>
      </c>
      <c r="I89" s="15">
        <v>10.808440025896299</v>
      </c>
      <c r="J89" s="16">
        <v>4.459048321392836</v>
      </c>
      <c r="K89" s="16">
        <v>5.609711377558118</v>
      </c>
      <c r="L89" s="16">
        <v>7.5757731148912457</v>
      </c>
      <c r="M89" s="16">
        <v>7.7400935638699027</v>
      </c>
      <c r="N89" s="16">
        <v>8.5086023566322133</v>
      </c>
      <c r="O89" s="17">
        <v>9.7847154789106519</v>
      </c>
      <c r="P89" s="17">
        <v>13.033289512685549</v>
      </c>
      <c r="Q89" s="16">
        <f>(P89-O89)/O89*100</f>
        <v>33.200495617646368</v>
      </c>
      <c r="R89" s="16"/>
      <c r="S89" s="16"/>
    </row>
    <row r="90" spans="4:19" x14ac:dyDescent="0.2">
      <c r="D90" s="1"/>
      <c r="E90" s="13">
        <v>2</v>
      </c>
      <c r="F90" s="14" t="s">
        <v>12</v>
      </c>
      <c r="G90" s="14" t="s">
        <v>13</v>
      </c>
      <c r="H90" s="13">
        <v>1190</v>
      </c>
      <c r="I90" s="15">
        <v>13.0194310679979</v>
      </c>
      <c r="J90" s="16">
        <v>6.6472552341578277</v>
      </c>
      <c r="K90" s="16">
        <v>6.677163322017944</v>
      </c>
      <c r="L90" s="16">
        <v>8.2079298106788343</v>
      </c>
      <c r="M90" s="16">
        <v>9.7260879496699921</v>
      </c>
      <c r="N90" s="16">
        <v>8.150869845432501</v>
      </c>
      <c r="O90" s="17">
        <v>9.8130701004754091</v>
      </c>
      <c r="P90" s="17">
        <v>10.361851265206372</v>
      </c>
      <c r="Q90" s="16">
        <f t="shared" ref="Q90:Q115" si="12">(P90-O90)/O90*100</f>
        <v>5.592349378044049</v>
      </c>
      <c r="R90" s="16"/>
      <c r="S90" s="16"/>
    </row>
    <row r="91" spans="4:19" x14ac:dyDescent="0.2">
      <c r="D91" s="1"/>
      <c r="E91" s="13">
        <v>3</v>
      </c>
      <c r="F91" s="14" t="s">
        <v>12</v>
      </c>
      <c r="G91" s="14" t="s">
        <v>14</v>
      </c>
      <c r="H91" s="13">
        <v>1262</v>
      </c>
      <c r="I91" s="15">
        <v>12.269419529368699</v>
      </c>
      <c r="J91" s="16">
        <v>6.1523324474814203</v>
      </c>
      <c r="K91" s="16">
        <v>6.1845680225509625</v>
      </c>
      <c r="L91" s="16">
        <v>6.9773182991171652</v>
      </c>
      <c r="M91" s="16">
        <v>8.7085238200930188</v>
      </c>
      <c r="N91" s="16">
        <v>7.2389941847146329</v>
      </c>
      <c r="O91" s="17">
        <v>8.7910717116138546</v>
      </c>
      <c r="P91" s="17">
        <v>9.3425257877899917</v>
      </c>
      <c r="Q91" s="16">
        <f t="shared" si="12"/>
        <v>6.2728879284150647</v>
      </c>
      <c r="R91" s="16"/>
      <c r="S91" s="16"/>
    </row>
    <row r="92" spans="4:19" x14ac:dyDescent="0.2">
      <c r="D92" s="1"/>
      <c r="E92" s="13">
        <v>4</v>
      </c>
      <c r="F92" s="14" t="s">
        <v>15</v>
      </c>
      <c r="G92" s="14" t="s">
        <v>13</v>
      </c>
      <c r="H92" s="13">
        <v>587</v>
      </c>
      <c r="I92" s="15">
        <v>6.2553880591375703</v>
      </c>
      <c r="J92" s="16">
        <v>6.4030754721747014</v>
      </c>
      <c r="K92" s="16">
        <v>7.4206834068535947</v>
      </c>
      <c r="L92" s="16">
        <v>8.5979790731758641</v>
      </c>
      <c r="M92" s="16">
        <v>9.4265738201135925</v>
      </c>
      <c r="N92" s="16">
        <v>8.6599743578755941</v>
      </c>
      <c r="O92" s="17">
        <v>11.024330346946916</v>
      </c>
      <c r="P92" s="17">
        <v>10.888715273173926</v>
      </c>
      <c r="Q92" s="16">
        <f t="shared" si="12"/>
        <v>-1.230143414656911</v>
      </c>
      <c r="R92" s="16"/>
      <c r="S92" s="16"/>
    </row>
    <row r="93" spans="4:19" x14ac:dyDescent="0.2">
      <c r="D93" s="1"/>
      <c r="E93" s="13">
        <v>5</v>
      </c>
      <c r="F93" s="14" t="s">
        <v>15</v>
      </c>
      <c r="G93" s="14" t="s">
        <v>14</v>
      </c>
      <c r="H93" s="13">
        <v>726</v>
      </c>
      <c r="I93" s="15">
        <v>5.0557245957413306</v>
      </c>
      <c r="J93" s="16">
        <v>5.1062630352538019</v>
      </c>
      <c r="K93" s="16">
        <v>5.7790829227959675</v>
      </c>
      <c r="L93" s="16">
        <v>6.7344465982235127</v>
      </c>
      <c r="M93" s="16">
        <v>7.648194600636022</v>
      </c>
      <c r="N93" s="16">
        <v>6.9988028120352528</v>
      </c>
      <c r="O93" s="17">
        <v>8.9041358174695127</v>
      </c>
      <c r="P93" s="17">
        <v>8.6634225581334334</v>
      </c>
      <c r="Q93" s="16">
        <f t="shared" si="12"/>
        <v>-2.7033871031460537</v>
      </c>
      <c r="R93" s="16"/>
      <c r="S93" s="16"/>
    </row>
    <row r="94" spans="4:19" x14ac:dyDescent="0.2">
      <c r="D94" s="1"/>
      <c r="E94" s="13">
        <v>6</v>
      </c>
      <c r="F94" s="14" t="s">
        <v>16</v>
      </c>
      <c r="G94" s="14" t="s">
        <v>14</v>
      </c>
      <c r="H94" s="13">
        <v>268</v>
      </c>
      <c r="I94" s="15">
        <v>4.0760320700966197</v>
      </c>
      <c r="J94" s="16">
        <v>8.0301634714993533</v>
      </c>
      <c r="K94" s="16">
        <v>7.9509017266540782</v>
      </c>
      <c r="L94" s="16">
        <v>12.076487156475034</v>
      </c>
      <c r="M94" s="16">
        <v>12.535597179308006</v>
      </c>
      <c r="N94" s="16">
        <v>10.210862073546005</v>
      </c>
      <c r="O94" s="17">
        <v>12.877309880638414</v>
      </c>
      <c r="P94" s="17">
        <v>14.753559107880575</v>
      </c>
      <c r="Q94" s="16">
        <f t="shared" si="12"/>
        <v>14.570195519354408</v>
      </c>
      <c r="R94" s="16"/>
      <c r="S94" s="16"/>
    </row>
    <row r="95" spans="4:19" x14ac:dyDescent="0.2">
      <c r="D95" s="1"/>
      <c r="E95" s="13">
        <v>7</v>
      </c>
      <c r="F95" s="14" t="s">
        <v>17</v>
      </c>
      <c r="G95" s="14" t="s">
        <v>14</v>
      </c>
      <c r="H95" s="13">
        <v>311</v>
      </c>
      <c r="I95" s="15">
        <v>3.6265137018063802</v>
      </c>
      <c r="J95" s="16">
        <v>5.7187668522685842</v>
      </c>
      <c r="K95" s="16">
        <v>6.683470496867213</v>
      </c>
      <c r="L95" s="16">
        <v>8.6156322704403436</v>
      </c>
      <c r="M95" s="16">
        <v>9.3829472339929314</v>
      </c>
      <c r="N95" s="16">
        <v>9.3344051502906815</v>
      </c>
      <c r="O95" s="17">
        <v>10.357712370731704</v>
      </c>
      <c r="P95" s="17">
        <v>12.264168294704325</v>
      </c>
      <c r="Q95" s="16">
        <f t="shared" si="12"/>
        <v>18.406148536811916</v>
      </c>
      <c r="R95" s="16"/>
      <c r="S95" s="16"/>
    </row>
    <row r="96" spans="4:19" x14ac:dyDescent="0.2">
      <c r="D96" s="1"/>
      <c r="E96" s="13">
        <v>8</v>
      </c>
      <c r="F96" s="14" t="s">
        <v>18</v>
      </c>
      <c r="G96" s="14" t="s">
        <v>13</v>
      </c>
      <c r="H96" s="13">
        <v>339</v>
      </c>
      <c r="I96" s="15">
        <v>3.1759484184752003</v>
      </c>
      <c r="J96" s="16">
        <v>9.4848601540910717</v>
      </c>
      <c r="K96" s="16">
        <v>10.302740362260941</v>
      </c>
      <c r="L96" s="16">
        <v>12.204588022072937</v>
      </c>
      <c r="M96" s="16">
        <v>13.86600380693582</v>
      </c>
      <c r="N96" s="16">
        <v>13.181997433785565</v>
      </c>
      <c r="O96" s="17">
        <v>16.07512325957099</v>
      </c>
      <c r="P96" s="17">
        <v>16.939599651115881</v>
      </c>
      <c r="Q96" s="16">
        <f t="shared" si="12"/>
        <v>5.3777279190079543</v>
      </c>
      <c r="R96" s="16"/>
      <c r="S96" s="16"/>
    </row>
    <row r="97" spans="4:19" x14ac:dyDescent="0.2">
      <c r="D97" s="1"/>
      <c r="E97" s="13">
        <v>9</v>
      </c>
      <c r="F97" s="14" t="s">
        <v>19</v>
      </c>
      <c r="G97" s="14" t="s">
        <v>14</v>
      </c>
      <c r="H97" s="13">
        <v>377</v>
      </c>
      <c r="I97" s="15">
        <v>6.2052893423364699</v>
      </c>
      <c r="J97" s="16">
        <v>5.8196457966218489</v>
      </c>
      <c r="K97" s="16">
        <v>6.7590969433354608</v>
      </c>
      <c r="L97" s="16">
        <v>7.5464767135157276</v>
      </c>
      <c r="M97" s="16">
        <v>8.0721056178160353</v>
      </c>
      <c r="N97" s="16">
        <v>8.2679573107682138</v>
      </c>
      <c r="O97" s="17">
        <v>10.998353366065649</v>
      </c>
      <c r="P97" s="17">
        <v>12.234290374050472</v>
      </c>
      <c r="Q97" s="16">
        <f t="shared" si="12"/>
        <v>11.237473163920946</v>
      </c>
      <c r="R97" s="16"/>
      <c r="S97" s="16"/>
    </row>
    <row r="98" spans="4:19" x14ac:dyDescent="0.2">
      <c r="D98" s="1"/>
      <c r="E98" s="13">
        <v>10</v>
      </c>
      <c r="F98" s="14" t="s">
        <v>20</v>
      </c>
      <c r="G98" s="14" t="s">
        <v>21</v>
      </c>
      <c r="H98" s="13">
        <v>544</v>
      </c>
      <c r="I98" s="15">
        <v>5.6859344849689002</v>
      </c>
      <c r="J98" s="16">
        <v>7.2757730692667035</v>
      </c>
      <c r="K98" s="16">
        <v>8.084922803730203</v>
      </c>
      <c r="L98" s="16">
        <v>9.7814616313231912</v>
      </c>
      <c r="M98" s="16">
        <v>11.519650297608568</v>
      </c>
      <c r="N98" s="16">
        <v>9.7538085647480663</v>
      </c>
      <c r="O98" s="17">
        <v>10.273182142611502</v>
      </c>
      <c r="P98" s="17">
        <v>10.634024909448502</v>
      </c>
      <c r="Q98" s="16">
        <f t="shared" si="12"/>
        <v>3.5124731736263426</v>
      </c>
      <c r="R98" s="16"/>
      <c r="S98" s="16"/>
    </row>
    <row r="99" spans="4:19" x14ac:dyDescent="0.2">
      <c r="D99" s="1"/>
      <c r="E99" s="13">
        <v>11</v>
      </c>
      <c r="F99" s="14" t="s">
        <v>22</v>
      </c>
      <c r="G99" s="14" t="s">
        <v>13</v>
      </c>
      <c r="H99" s="13">
        <v>901</v>
      </c>
      <c r="I99" s="15">
        <v>2.8856948052756999</v>
      </c>
      <c r="J99" s="16">
        <v>6.5431245287688968</v>
      </c>
      <c r="K99" s="16">
        <v>6.3885241380802125</v>
      </c>
      <c r="L99" s="16">
        <v>7.7223836692823973</v>
      </c>
      <c r="M99" s="16">
        <v>8.9468658473047515</v>
      </c>
      <c r="N99" s="16">
        <v>8.2568770067420516</v>
      </c>
      <c r="O99" s="17">
        <v>10.367668722629631</v>
      </c>
      <c r="P99" s="17">
        <v>10.635033307449994</v>
      </c>
      <c r="Q99" s="16">
        <f t="shared" si="12"/>
        <v>2.5788303231254259</v>
      </c>
      <c r="R99" s="16"/>
      <c r="S99" s="16"/>
    </row>
    <row r="100" spans="4:19" x14ac:dyDescent="0.2">
      <c r="D100" s="1"/>
      <c r="E100" s="2">
        <v>12</v>
      </c>
      <c r="F100" s="1" t="s">
        <v>22</v>
      </c>
      <c r="G100" s="1" t="s">
        <v>14</v>
      </c>
      <c r="H100" s="2">
        <v>975</v>
      </c>
      <c r="I100" s="20">
        <v>2.6685315482460297</v>
      </c>
      <c r="J100" s="16">
        <v>6.056566774702894</v>
      </c>
      <c r="K100" s="16">
        <v>5.948132385654608</v>
      </c>
      <c r="L100" s="16">
        <v>7.1629298702996023</v>
      </c>
      <c r="M100" s="16">
        <v>8.0195164378965433</v>
      </c>
      <c r="N100" s="16">
        <v>7.3202343574763358</v>
      </c>
      <c r="O100" s="17">
        <v>8.9911449980755744</v>
      </c>
      <c r="P100" s="17">
        <v>9.5946656343446417</v>
      </c>
      <c r="Q100" s="16">
        <f t="shared" si="12"/>
        <v>6.7123890939167614</v>
      </c>
      <c r="R100" s="16"/>
      <c r="S100" s="16"/>
    </row>
    <row r="101" spans="4:19" x14ac:dyDescent="0.2">
      <c r="D101" s="1"/>
      <c r="E101" s="2">
        <v>13</v>
      </c>
      <c r="F101" s="1" t="s">
        <v>23</v>
      </c>
      <c r="G101" s="1" t="s">
        <v>14</v>
      </c>
      <c r="H101" s="2">
        <v>612</v>
      </c>
      <c r="I101" s="20">
        <v>3.3393348555216895</v>
      </c>
      <c r="J101" s="21">
        <v>5.8328834286492155</v>
      </c>
      <c r="K101" s="21">
        <v>8.1621888282915798</v>
      </c>
      <c r="L101" s="21">
        <v>8.0490147277430228</v>
      </c>
      <c r="M101" s="21">
        <v>7.9438556774359679</v>
      </c>
      <c r="N101" s="21">
        <v>7.9096637647836001</v>
      </c>
      <c r="O101" s="17">
        <v>10.771647279352182</v>
      </c>
      <c r="P101" s="17">
        <v>10.553145316550548</v>
      </c>
      <c r="Q101" s="16">
        <f t="shared" si="12"/>
        <v>-2.0284916237507429</v>
      </c>
      <c r="R101" s="16"/>
      <c r="S101" s="16"/>
    </row>
    <row r="102" spans="4:19" x14ac:dyDescent="0.2">
      <c r="D102" s="1"/>
      <c r="E102" s="2">
        <v>14</v>
      </c>
      <c r="F102" s="1" t="s">
        <v>23</v>
      </c>
      <c r="G102" s="1" t="s">
        <v>13</v>
      </c>
      <c r="H102" s="2">
        <v>652</v>
      </c>
      <c r="I102" s="20">
        <v>3.1356004124774697</v>
      </c>
      <c r="J102" s="21">
        <v>6.0109490333327802</v>
      </c>
      <c r="K102" s="21">
        <v>7.9993787537128247</v>
      </c>
      <c r="L102" s="21">
        <v>7.7225141694683757</v>
      </c>
      <c r="M102" s="21">
        <v>8.1083702453907502</v>
      </c>
      <c r="N102" s="21">
        <v>8.2623039955677378</v>
      </c>
      <c r="O102" s="17">
        <v>10.93133179693201</v>
      </c>
      <c r="P102" s="17">
        <v>11.001482355386319</v>
      </c>
      <c r="Q102" s="16">
        <f t="shared" si="12"/>
        <v>0.64173844283088155</v>
      </c>
      <c r="R102" s="16"/>
      <c r="S102" s="16"/>
    </row>
    <row r="103" spans="4:19" x14ac:dyDescent="0.2">
      <c r="D103" s="1"/>
      <c r="E103" s="2">
        <v>15</v>
      </c>
      <c r="F103" s="1" t="s">
        <v>19</v>
      </c>
      <c r="G103" s="1" t="s">
        <v>13</v>
      </c>
      <c r="H103" s="2">
        <v>550</v>
      </c>
      <c r="I103" s="20">
        <v>0</v>
      </c>
      <c r="J103" s="21">
        <v>5.8396647281552534</v>
      </c>
      <c r="K103" s="21">
        <v>7.1968193588671667</v>
      </c>
      <c r="L103" s="21">
        <v>8.3181476580006013</v>
      </c>
      <c r="M103" s="21">
        <v>9.8741522666552708</v>
      </c>
      <c r="N103" s="21">
        <v>11.017689153332146</v>
      </c>
      <c r="O103" s="17">
        <v>12.516687540381596</v>
      </c>
      <c r="P103" s="17">
        <v>13.279331852086811</v>
      </c>
      <c r="Q103" s="16">
        <f t="shared" si="12"/>
        <v>6.0930202918683998</v>
      </c>
      <c r="R103" s="16"/>
      <c r="S103" s="16"/>
    </row>
    <row r="104" spans="4:19" x14ac:dyDescent="0.2">
      <c r="D104" s="1"/>
      <c r="E104" s="2">
        <v>16</v>
      </c>
      <c r="F104" s="1" t="s">
        <v>24</v>
      </c>
      <c r="G104" s="1" t="s">
        <v>11</v>
      </c>
      <c r="H104" s="2">
        <v>273</v>
      </c>
      <c r="I104" s="20">
        <v>1.16756733493223</v>
      </c>
      <c r="J104" s="21" t="s">
        <v>25</v>
      </c>
      <c r="K104" s="21" t="s">
        <v>25</v>
      </c>
      <c r="L104" s="21" t="s">
        <v>25</v>
      </c>
      <c r="M104" s="21">
        <v>10.3557144996349</v>
      </c>
      <c r="N104" s="21">
        <v>8.8632485308293081</v>
      </c>
      <c r="O104" s="17">
        <v>11.217360339302148</v>
      </c>
      <c r="P104" s="17">
        <v>11.503086310234263</v>
      </c>
      <c r="Q104" s="16">
        <f t="shared" si="12"/>
        <v>2.547176539662539</v>
      </c>
      <c r="R104" s="16"/>
      <c r="S104" s="16"/>
    </row>
    <row r="105" spans="4:19" x14ac:dyDescent="0.2">
      <c r="D105" s="1"/>
      <c r="E105" s="2">
        <v>17</v>
      </c>
      <c r="F105" s="1" t="s">
        <v>26</v>
      </c>
      <c r="G105" s="1" t="s">
        <v>14</v>
      </c>
      <c r="H105" s="2">
        <v>291</v>
      </c>
      <c r="I105" s="20">
        <v>1.8693113772237799</v>
      </c>
      <c r="J105" s="21" t="s">
        <v>25</v>
      </c>
      <c r="K105" s="21" t="s">
        <v>25</v>
      </c>
      <c r="L105" s="21" t="s">
        <v>25</v>
      </c>
      <c r="M105" s="21">
        <v>9.2129838370758304</v>
      </c>
      <c r="N105" s="21">
        <v>9.3933998804963732</v>
      </c>
      <c r="O105" s="17">
        <v>10.542466341388938</v>
      </c>
      <c r="P105" s="17">
        <v>11.692217048517131</v>
      </c>
      <c r="Q105" s="16">
        <f t="shared" si="12"/>
        <v>10.905898770711344</v>
      </c>
      <c r="R105" s="16"/>
      <c r="S105" s="16"/>
    </row>
    <row r="106" spans="4:19" x14ac:dyDescent="0.2">
      <c r="D106" s="1"/>
      <c r="E106" s="2">
        <v>18</v>
      </c>
      <c r="F106" s="1" t="s">
        <v>27</v>
      </c>
      <c r="G106" s="1" t="s">
        <v>14</v>
      </c>
      <c r="H106" s="2">
        <v>130</v>
      </c>
      <c r="I106" s="20">
        <v>2.4711880170063001</v>
      </c>
      <c r="J106" s="21">
        <v>10.11603211870391</v>
      </c>
      <c r="K106" s="21">
        <v>9.5491119838793423</v>
      </c>
      <c r="L106" s="21">
        <v>16.239273924105866</v>
      </c>
      <c r="M106" s="21">
        <v>13.422643887271397</v>
      </c>
      <c r="N106" s="21">
        <v>12.587945162677755</v>
      </c>
      <c r="O106" s="17">
        <v>19.911267198473197</v>
      </c>
      <c r="P106" s="17">
        <v>20.421950779922039</v>
      </c>
      <c r="Q106" s="16">
        <f t="shared" si="12"/>
        <v>2.5647969883503983</v>
      </c>
      <c r="R106" s="16"/>
      <c r="S106" s="16"/>
    </row>
    <row r="107" spans="4:19" x14ac:dyDescent="0.2">
      <c r="D107" s="1"/>
      <c r="E107" s="2">
        <v>19</v>
      </c>
      <c r="F107" s="1" t="s">
        <v>28</v>
      </c>
      <c r="G107" s="1" t="s">
        <v>14</v>
      </c>
      <c r="H107" s="2">
        <v>204</v>
      </c>
      <c r="I107" s="20">
        <v>2.2335776915962802</v>
      </c>
      <c r="J107" s="21">
        <v>8.3336568594368465</v>
      </c>
      <c r="K107" s="21">
        <v>9.5611811186789311</v>
      </c>
      <c r="L107" s="21">
        <v>10.983066483981533</v>
      </c>
      <c r="M107" s="21">
        <v>13.655894177214511</v>
      </c>
      <c r="N107" s="21">
        <v>11.266658827086768</v>
      </c>
      <c r="O107" s="17">
        <v>16.302341400588872</v>
      </c>
      <c r="P107" s="17">
        <v>17.759015366474287</v>
      </c>
      <c r="Q107" s="16">
        <f t="shared" si="12"/>
        <v>8.9353665838012493</v>
      </c>
      <c r="R107" s="16"/>
      <c r="S107" s="16"/>
    </row>
    <row r="108" spans="4:19" x14ac:dyDescent="0.2">
      <c r="D108" s="1"/>
      <c r="E108" s="2">
        <v>20</v>
      </c>
      <c r="F108" s="1" t="s">
        <v>29</v>
      </c>
      <c r="G108" s="1" t="s">
        <v>13</v>
      </c>
      <c r="H108" s="2">
        <v>720</v>
      </c>
      <c r="I108" s="20">
        <v>1.8316659708309602</v>
      </c>
      <c r="J108" s="21">
        <v>5.4658122952806156</v>
      </c>
      <c r="K108" s="21">
        <v>6.2077999987770678</v>
      </c>
      <c r="L108" s="21">
        <v>7.0206826556036255</v>
      </c>
      <c r="M108" s="21">
        <v>7.5833707492872859</v>
      </c>
      <c r="N108" s="21">
        <v>7.6286882410762011</v>
      </c>
      <c r="O108" s="17">
        <v>9.6687540279524828</v>
      </c>
      <c r="P108" s="17">
        <v>9.7848098859245507</v>
      </c>
      <c r="Q108" s="16">
        <f t="shared" si="12"/>
        <v>1.2003186515713296</v>
      </c>
      <c r="R108" s="16"/>
      <c r="S108" s="16"/>
    </row>
    <row r="109" spans="4:19" x14ac:dyDescent="0.2">
      <c r="D109" s="1"/>
      <c r="E109" s="2">
        <v>21</v>
      </c>
      <c r="F109" s="1" t="s">
        <v>30</v>
      </c>
      <c r="G109" s="1" t="s">
        <v>13</v>
      </c>
      <c r="H109" s="2">
        <v>314</v>
      </c>
      <c r="I109" s="20">
        <v>0</v>
      </c>
      <c r="J109" s="21">
        <v>7.5547995937223451</v>
      </c>
      <c r="K109" s="21">
        <v>8.9132396649602121</v>
      </c>
      <c r="L109" s="21">
        <v>10.821240505719851</v>
      </c>
      <c r="M109" s="21">
        <v>12.540858830721598</v>
      </c>
      <c r="N109" s="21">
        <v>11.088758766609624</v>
      </c>
      <c r="O109" s="17">
        <v>13.43651119546721</v>
      </c>
      <c r="P109" s="17">
        <v>13.425855591263065</v>
      </c>
      <c r="Q109" s="16">
        <f t="shared" si="12"/>
        <v>-7.9303355232115666E-2</v>
      </c>
      <c r="R109" s="16"/>
      <c r="S109" s="16"/>
    </row>
    <row r="110" spans="4:19" x14ac:dyDescent="0.2">
      <c r="D110" s="1"/>
      <c r="E110" s="2">
        <v>22</v>
      </c>
      <c r="F110" s="1" t="s">
        <v>31</v>
      </c>
      <c r="G110" s="1" t="s">
        <v>13</v>
      </c>
      <c r="H110" s="2">
        <v>950</v>
      </c>
      <c r="I110" s="20">
        <v>2.1192811509904397</v>
      </c>
      <c r="J110" s="21">
        <v>7.3501871626276554</v>
      </c>
      <c r="K110" s="21">
        <v>7.8682354289949155</v>
      </c>
      <c r="L110" s="21">
        <v>8.8971111246571652</v>
      </c>
      <c r="M110" s="21">
        <v>10.694712072004675</v>
      </c>
      <c r="N110" s="21">
        <v>8.9930677971519657</v>
      </c>
      <c r="O110" s="17">
        <v>11.339054277986111</v>
      </c>
      <c r="P110" s="17">
        <v>12.022704955996813</v>
      </c>
      <c r="Q110" s="16">
        <f t="shared" si="12"/>
        <v>6.0291684054988286</v>
      </c>
      <c r="R110" s="16"/>
      <c r="S110" s="16"/>
    </row>
    <row r="111" spans="4:19" x14ac:dyDescent="0.2">
      <c r="D111" s="1"/>
      <c r="E111" s="2">
        <v>23</v>
      </c>
      <c r="F111" s="1" t="s">
        <v>32</v>
      </c>
      <c r="G111" s="1" t="s">
        <v>13</v>
      </c>
      <c r="H111" s="2">
        <v>285</v>
      </c>
      <c r="I111" s="20">
        <v>0</v>
      </c>
      <c r="J111" s="21" t="s">
        <v>25</v>
      </c>
      <c r="K111" s="21" t="s">
        <v>25</v>
      </c>
      <c r="L111" s="21" t="s">
        <v>25</v>
      </c>
      <c r="M111" s="21">
        <v>8.7345949981725095</v>
      </c>
      <c r="N111" s="21">
        <v>8.1629005646471295</v>
      </c>
      <c r="O111" s="17">
        <v>10.654327642481629</v>
      </c>
      <c r="P111" s="17">
        <v>10.607501264602618</v>
      </c>
      <c r="Q111" s="16">
        <f t="shared" si="12"/>
        <v>-0.43950570557171359</v>
      </c>
      <c r="R111" s="16"/>
      <c r="S111" s="16"/>
    </row>
    <row r="112" spans="4:19" x14ac:dyDescent="0.2">
      <c r="D112" s="1"/>
      <c r="E112" s="2">
        <v>24</v>
      </c>
      <c r="F112" s="1" t="s">
        <v>31</v>
      </c>
      <c r="G112" s="1" t="s">
        <v>14</v>
      </c>
      <c r="H112" s="2">
        <v>1075</v>
      </c>
      <c r="I112" s="20">
        <v>1.8741358472321501</v>
      </c>
      <c r="J112" s="21" t="s">
        <v>25</v>
      </c>
      <c r="K112" s="21" t="s">
        <v>25</v>
      </c>
      <c r="L112" s="21" t="s">
        <v>25</v>
      </c>
      <c r="M112" s="21">
        <v>9.083553531998021</v>
      </c>
      <c r="N112" s="21">
        <v>7.4920401452461585</v>
      </c>
      <c r="O112" s="17">
        <v>10.479331402628436</v>
      </c>
      <c r="P112" s="17">
        <v>10.711656872719644</v>
      </c>
      <c r="Q112" s="16">
        <f t="shared" si="12"/>
        <v>2.2169875268276749</v>
      </c>
      <c r="R112" s="16"/>
      <c r="S112" s="16"/>
    </row>
    <row r="113" spans="4:19" x14ac:dyDescent="0.2">
      <c r="D113" s="1"/>
      <c r="E113" s="2">
        <v>25</v>
      </c>
      <c r="F113" s="1" t="s">
        <v>24</v>
      </c>
      <c r="G113" s="1" t="s">
        <v>11</v>
      </c>
      <c r="H113" s="2">
        <v>273</v>
      </c>
      <c r="I113" s="20">
        <v>2.2458110493320702</v>
      </c>
      <c r="J113" s="21" t="s">
        <v>25</v>
      </c>
      <c r="K113" s="21" t="s">
        <v>25</v>
      </c>
      <c r="L113" s="21" t="s">
        <v>25</v>
      </c>
      <c r="M113" s="21">
        <v>11.226784292669992</v>
      </c>
      <c r="N113" s="21">
        <v>8.3837519569930947</v>
      </c>
      <c r="O113" s="17">
        <v>9.0586545630503288</v>
      </c>
      <c r="P113" s="17">
        <v>14.988405786765503</v>
      </c>
      <c r="Q113" s="16">
        <f t="shared" si="12"/>
        <v>65.459513688735299</v>
      </c>
      <c r="R113" s="16"/>
      <c r="S113" s="16"/>
    </row>
    <row r="114" spans="4:19" x14ac:dyDescent="0.2">
      <c r="D114" s="1"/>
      <c r="E114" s="2">
        <v>26</v>
      </c>
      <c r="F114" s="1" t="s">
        <v>26</v>
      </c>
      <c r="G114" s="1" t="s">
        <v>14</v>
      </c>
      <c r="H114" s="2">
        <v>291</v>
      </c>
      <c r="I114" s="20">
        <v>1.9801786435094899</v>
      </c>
      <c r="J114" s="21" t="s">
        <v>25</v>
      </c>
      <c r="K114" s="21" t="s">
        <v>25</v>
      </c>
      <c r="L114" s="21" t="s">
        <v>25</v>
      </c>
      <c r="M114" s="21">
        <v>12.38233182354881</v>
      </c>
      <c r="N114" s="21">
        <v>10.512110259716994</v>
      </c>
      <c r="O114" s="17">
        <v>13.372242577626306</v>
      </c>
      <c r="P114" s="17">
        <v>15.130274064732614</v>
      </c>
      <c r="Q114" s="16">
        <f t="shared" si="12"/>
        <v>13.146871042017654</v>
      </c>
      <c r="R114" s="16"/>
      <c r="S114" s="16"/>
    </row>
    <row r="115" spans="4:19" x14ac:dyDescent="0.2">
      <c r="D115" s="1"/>
      <c r="E115" s="50" t="s">
        <v>33</v>
      </c>
      <c r="F115" s="50"/>
      <c r="G115" s="22"/>
      <c r="H115" s="23">
        <v>626</v>
      </c>
      <c r="I115" s="24">
        <v>99.999999999999972</v>
      </c>
      <c r="J115" s="25" t="s">
        <v>25</v>
      </c>
      <c r="K115" s="25" t="s">
        <v>25</v>
      </c>
      <c r="L115" s="25" t="s">
        <v>25</v>
      </c>
      <c r="M115" s="25">
        <v>9.7515918834515265</v>
      </c>
      <c r="N115" s="25">
        <v>8.7376859121344914</v>
      </c>
      <c r="O115" s="26">
        <v>10.739099985980598</v>
      </c>
      <c r="P115" s="27">
        <v>11.712320065146232</v>
      </c>
      <c r="Q115" s="16">
        <f t="shared" si="12"/>
        <v>9.0623989015478728</v>
      </c>
      <c r="R115" s="16"/>
      <c r="S115" s="16"/>
    </row>
    <row r="116" spans="4:19" x14ac:dyDescent="0.2">
      <c r="D116" s="1"/>
      <c r="E116" s="51" t="s">
        <v>34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34"/>
      <c r="S116" s="34"/>
    </row>
    <row r="117" spans="4:19" x14ac:dyDescent="0.2">
      <c r="D117" s="1"/>
      <c r="E117" s="52" t="s">
        <v>35</v>
      </c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31"/>
      <c r="S117" s="35"/>
    </row>
    <row r="118" spans="4:19" x14ac:dyDescent="0.2">
      <c r="D118" s="1"/>
      <c r="E118" s="28" t="s">
        <v>36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4:19" x14ac:dyDescent="0.2">
      <c r="D119" s="1"/>
      <c r="E119" s="28" t="s">
        <v>37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4:19" x14ac:dyDescent="0.2">
      <c r="D120" s="1"/>
      <c r="E120" s="30" t="s">
        <v>38</v>
      </c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4:19" x14ac:dyDescent="0.2">
      <c r="D121" s="1"/>
      <c r="E121" s="48" t="s">
        <v>39</v>
      </c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31"/>
      <c r="S121" s="35"/>
    </row>
    <row r="122" spans="4:19" x14ac:dyDescent="0.2">
      <c r="D122" s="1"/>
      <c r="E122" s="2"/>
      <c r="F122" s="1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</sheetData>
  <mergeCells count="26">
    <mergeCell ref="E88:I88"/>
    <mergeCell ref="J88:M88"/>
    <mergeCell ref="C6:G6"/>
    <mergeCell ref="H6:K6"/>
    <mergeCell ref="E121:Q121"/>
    <mergeCell ref="C46:T46"/>
    <mergeCell ref="E115:F115"/>
    <mergeCell ref="C40:D40"/>
    <mergeCell ref="E116:Q116"/>
    <mergeCell ref="C41:T41"/>
    <mergeCell ref="E117:Q117"/>
    <mergeCell ref="C42:T42"/>
    <mergeCell ref="E84:Q84"/>
    <mergeCell ref="C2:T2"/>
    <mergeCell ref="E85:E87"/>
    <mergeCell ref="F85:F87"/>
    <mergeCell ref="G85:G87"/>
    <mergeCell ref="H85:H87"/>
    <mergeCell ref="I85:I87"/>
    <mergeCell ref="C3:C5"/>
    <mergeCell ref="D3:D5"/>
    <mergeCell ref="E3:E5"/>
    <mergeCell ref="F3:F5"/>
    <mergeCell ref="G3:G5"/>
    <mergeCell ref="J87:Q87"/>
    <mergeCell ref="H5:T5"/>
  </mergeCells>
  <pageMargins left="0.75" right="0.75" top="1" bottom="1" header="0.49212598499999999" footer="0.49212598499999999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Truckdatayear2005-16</vt:lpstr>
      <vt:lpstr>Sheet1</vt:lpstr>
      <vt:lpstr>Sheet2</vt:lpstr>
      <vt:lpstr>Sheet3</vt:lpstr>
    </vt:vector>
  </TitlesOfParts>
  <Company>USDA/AMS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Salin, Delmy - AMS</dc:creator>
  <cp:lastModifiedBy>Ladd, Jessica - AMS</cp:lastModifiedBy>
  <dcterms:created xsi:type="dcterms:W3CDTF">2014-04-29T13:36:56Z</dcterms:created>
  <dcterms:modified xsi:type="dcterms:W3CDTF">2017-07-05T16:44:06Z</dcterms:modified>
</cp:coreProperties>
</file>