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2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llykeefe/Desktop/"/>
    </mc:Choice>
  </mc:AlternateContent>
  <xr:revisionPtr revIDLastSave="0" documentId="13_ncr:1_{0A7B3916-4FAE-D547-9D58-1E661AE7F19D}" xr6:coauthVersionLast="47" xr6:coauthVersionMax="47" xr10:uidLastSave="{00000000-0000-0000-0000-000000000000}"/>
  <bookViews>
    <workbookView xWindow="10660" yWindow="2300" windowWidth="27740" windowHeight="17500" xr2:uid="{F1D0A847-3404-4341-854C-9FF02055C123}"/>
  </bookViews>
  <sheets>
    <sheet name="MIG 64B" sheetId="1" r:id="rId1"/>
  </sheets>
  <definedNames>
    <definedName name="_xlnm._FilterDatabase" localSheetId="0" hidden="1">'MIG 64B'!$B$2:$T$44</definedName>
    <definedName name="_xlnm.Print_Area" localSheetId="0">'MIG 64B'!$B$2:$T$42</definedName>
    <definedName name="_xlnm.Print_Titles" localSheetId="0">'MIG 64B'!$2:$2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P3" i="1" s="1"/>
  <c r="Q3" i="1"/>
  <c r="R3" i="1" s="1"/>
  <c r="S3" i="1"/>
  <c r="T3" i="1"/>
  <c r="O4" i="1"/>
  <c r="P4" i="1" s="1"/>
  <c r="Q4" i="1"/>
  <c r="R4" i="1" s="1"/>
  <c r="S4" i="1"/>
  <c r="T4" i="1"/>
  <c r="O5" i="1"/>
  <c r="P5" i="1" s="1"/>
  <c r="Q5" i="1"/>
  <c r="R5" i="1"/>
  <c r="S5" i="1"/>
  <c r="T5" i="1"/>
  <c r="O6" i="1"/>
  <c r="P6" i="1" s="1"/>
  <c r="Q6" i="1"/>
  <c r="R6" i="1" s="1"/>
  <c r="S6" i="1"/>
  <c r="T6" i="1"/>
  <c r="O7" i="1"/>
  <c r="P7" i="1" s="1"/>
  <c r="Q7" i="1"/>
  <c r="R7" i="1" s="1"/>
  <c r="S7" i="1"/>
  <c r="T7" i="1"/>
  <c r="O8" i="1"/>
  <c r="P8" i="1"/>
  <c r="Q8" i="1"/>
  <c r="R8" i="1"/>
  <c r="S8" i="1"/>
  <c r="T8" i="1"/>
  <c r="O9" i="1"/>
  <c r="P9" i="1" s="1"/>
  <c r="Q9" i="1"/>
  <c r="R9" i="1" s="1"/>
  <c r="S9" i="1"/>
  <c r="T9" i="1"/>
  <c r="O10" i="1"/>
  <c r="P10" i="1" s="1"/>
  <c r="Q10" i="1"/>
  <c r="R10" i="1" s="1"/>
  <c r="S10" i="1"/>
  <c r="T10" i="1"/>
  <c r="O11" i="1"/>
  <c r="P11" i="1" s="1"/>
  <c r="Q11" i="1"/>
  <c r="R11" i="1"/>
  <c r="S11" i="1"/>
  <c r="T11" i="1"/>
  <c r="O12" i="1"/>
  <c r="P12" i="1"/>
  <c r="Q12" i="1"/>
  <c r="R12" i="1" s="1"/>
  <c r="S12" i="1"/>
  <c r="T12" i="1"/>
  <c r="O13" i="1"/>
  <c r="P13" i="1" s="1"/>
  <c r="Q13" i="1"/>
  <c r="R13" i="1" s="1"/>
  <c r="S13" i="1"/>
  <c r="T13" i="1"/>
  <c r="O14" i="1"/>
  <c r="P14" i="1"/>
  <c r="Q14" i="1"/>
  <c r="R14" i="1" s="1"/>
  <c r="S14" i="1"/>
  <c r="T14" i="1"/>
  <c r="O15" i="1"/>
  <c r="P15" i="1"/>
  <c r="Q15" i="1"/>
  <c r="R15" i="1" s="1"/>
  <c r="S15" i="1"/>
  <c r="T15" i="1"/>
  <c r="O16" i="1"/>
  <c r="P16" i="1" s="1"/>
  <c r="Q16" i="1"/>
  <c r="R16" i="1" s="1"/>
  <c r="S16" i="1"/>
  <c r="T16" i="1"/>
  <c r="O17" i="1"/>
  <c r="P17" i="1" s="1"/>
  <c r="Q17" i="1"/>
  <c r="R17" i="1" s="1"/>
  <c r="S17" i="1"/>
  <c r="T17" i="1"/>
  <c r="O18" i="1"/>
  <c r="P18" i="1" s="1"/>
  <c r="Q18" i="1"/>
  <c r="R18" i="1" s="1"/>
  <c r="S18" i="1"/>
  <c r="T18" i="1"/>
  <c r="O19" i="1"/>
  <c r="P19" i="1" s="1"/>
  <c r="Q19" i="1"/>
  <c r="R19" i="1" s="1"/>
  <c r="S19" i="1"/>
  <c r="T19" i="1"/>
  <c r="O20" i="1"/>
  <c r="P20" i="1"/>
  <c r="Q20" i="1"/>
  <c r="R20" i="1" s="1"/>
  <c r="S20" i="1"/>
  <c r="T20" i="1"/>
</calcChain>
</file>

<file path=xl/sharedStrings.xml><?xml version="1.0" encoding="utf-8"?>
<sst xmlns="http://schemas.openxmlformats.org/spreadsheetml/2006/main" count="114" uniqueCount="86">
  <si>
    <t>WV</t>
  </si>
  <si>
    <t>Kanawha</t>
  </si>
  <si>
    <t>NR</t>
  </si>
  <si>
    <t>VA</t>
  </si>
  <si>
    <t>Winchester City</t>
  </si>
  <si>
    <t>TX</t>
  </si>
  <si>
    <t>Potter</t>
  </si>
  <si>
    <t>TN</t>
  </si>
  <si>
    <t>Davidson</t>
  </si>
  <si>
    <t>PA</t>
  </si>
  <si>
    <t>Mercer</t>
  </si>
  <si>
    <t>OK</t>
  </si>
  <si>
    <t>Cleveland</t>
  </si>
  <si>
    <t>NC</t>
  </si>
  <si>
    <t>Buncombe</t>
  </si>
  <si>
    <t>MO</t>
  </si>
  <si>
    <t>St. Louis City</t>
  </si>
  <si>
    <t>Jackson</t>
  </si>
  <si>
    <t>KY</t>
  </si>
  <si>
    <t>Clark</t>
  </si>
  <si>
    <t>IA</t>
  </si>
  <si>
    <t>Dubuque</t>
  </si>
  <si>
    <t>IN</t>
  </si>
  <si>
    <t>Marion</t>
  </si>
  <si>
    <t>IL</t>
  </si>
  <si>
    <t>Cook</t>
  </si>
  <si>
    <t>CO</t>
  </si>
  <si>
    <t>Denver</t>
  </si>
  <si>
    <t>CA</t>
  </si>
  <si>
    <t>San Francisco</t>
  </si>
  <si>
    <t>Los Angeles</t>
  </si>
  <si>
    <t>AZ</t>
  </si>
  <si>
    <t>Yuma</t>
  </si>
  <si>
    <t>Maricopa</t>
  </si>
  <si>
    <t>UofW v3 Average</t>
  </si>
  <si>
    <t>FMO</t>
  </si>
  <si>
    <t>FIPS</t>
  </si>
  <si>
    <t>State</t>
  </si>
  <si>
    <t>County</t>
  </si>
  <si>
    <t>Calculated: Proposal #19 Jun '23 – New Proposal May '23</t>
  </si>
  <si>
    <t>Calculated: New Proposal May '23 – Proposed Class II  Mar '23</t>
  </si>
  <si>
    <t>Calculated: Difference / UoW v3 Average</t>
  </si>
  <si>
    <t>Calculated: Proposal #19 Jun '23 – UofW v3</t>
  </si>
  <si>
    <t>Calculated: Difference / Current</t>
  </si>
  <si>
    <t>Calculated: Proposal #19 Jun '23 – Current</t>
  </si>
  <si>
    <t>Ex. 301 Col. O</t>
  </si>
  <si>
    <t>Ex. 300 Col. S</t>
  </si>
  <si>
    <t>Ex. 300 Col. O</t>
  </si>
  <si>
    <t>Ex. 300 &amp; Ex. 301 Col. L</t>
  </si>
  <si>
    <t>Ex. 300 &amp; Ex. 301 Col. G</t>
  </si>
  <si>
    <t>Oct '21 Model Estimates</t>
  </si>
  <si>
    <t>Ex. 300 &amp; Ex. 301 Col. F</t>
  </si>
  <si>
    <t>May '21 Model Estimates</t>
  </si>
  <si>
    <t>Ex. 300 &amp; Ex. 301 Col. I</t>
  </si>
  <si>
    <t>Current</t>
  </si>
  <si>
    <t>Ex. 300 &amp; Ex. 301 Col. N</t>
  </si>
  <si>
    <t>Ex. 300 &amp; Ex. 301 Col. E</t>
  </si>
  <si>
    <t>Ex. 300 &amp; Ex. 301 Col. C</t>
  </si>
  <si>
    <t>Ex. 300 &amp; Ex. 301 Col. B</t>
  </si>
  <si>
    <t>Ex. 318 p. 43 (NMPF 37H)</t>
  </si>
  <si>
    <t>Ex. 300 &amp; 301</t>
  </si>
  <si>
    <t>Row</t>
  </si>
  <si>
    <t>Source</t>
  </si>
  <si>
    <t>Column</t>
  </si>
  <si>
    <t>Charleston</t>
  </si>
  <si>
    <t>Winchester</t>
  </si>
  <si>
    <t>Amarillo</t>
  </si>
  <si>
    <t>Nashville</t>
  </si>
  <si>
    <t>Sharpsville</t>
  </si>
  <si>
    <t>Norman</t>
  </si>
  <si>
    <t>Asheville</t>
  </si>
  <si>
    <t>St. Louis</t>
  </si>
  <si>
    <t>Kansas City</t>
  </si>
  <si>
    <t>Indianapolis</t>
  </si>
  <si>
    <t>Chicago</t>
  </si>
  <si>
    <t>Phoenix</t>
  </si>
  <si>
    <t>% Change
Proposal 19
v UoW Avg</t>
  </si>
  <si>
    <t>Difference
Proposal 19
– UoW Avg</t>
  </si>
  <si>
    <t>% Change
Proposal 19
v Current</t>
  </si>
  <si>
    <t>Difference
Proposal 19
– Current</t>
  </si>
  <si>
    <t>NMPF 
Anchor City</t>
  </si>
  <si>
    <t>Proposed Class I
May v1</t>
  </si>
  <si>
    <t>New Proposal
May v2</t>
  </si>
  <si>
    <t>Proposal 
#19
June</t>
  </si>
  <si>
    <t>Difference
May v2
– Mar v1</t>
  </si>
  <si>
    <t>Difference
June
– May v2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</si>
</sst>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"/>
    <numFmt numFmtId="165" formatCode="&quot;$&quot;#,##0.00;[Red]\-&quot;$&quot;#,##0.00"/>
    <numFmt numFmtId="166" formatCode="0%;[Red]\ \ \-0%"/>
    <numFmt numFmtId="167" formatCode="&quot;$&quot;#,##0.00"/>
  </numFmts>
  <fonts count="6" x14ac:knownFonts="1">
    <font>
      <sz val="12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43" fontId="2" fillId="0" borderId="0" xfId="1" applyFont="1" applyFill="1" applyBorder="1"/>
    <xf numFmtId="2" fontId="2" fillId="0" borderId="0" xfId="2" applyNumberFormat="1" applyFont="1" applyFill="1" applyBorder="1"/>
    <xf numFmtId="2" fontId="2" fillId="0" borderId="0" xfId="0" applyNumberFormat="1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/>
    <xf numFmtId="2" fontId="4" fillId="0" borderId="0" xfId="2" applyNumberFormat="1" applyFont="1" applyFill="1" applyBorder="1"/>
    <xf numFmtId="165" fontId="2" fillId="0" borderId="0" xfId="0" applyNumberFormat="1" applyFont="1" applyAlignment="1">
      <alignment vertical="top"/>
    </xf>
    <xf numFmtId="165" fontId="2" fillId="0" borderId="1" xfId="0" applyNumberFormat="1" applyFont="1" applyBorder="1" applyAlignment="1">
      <alignment vertical="top"/>
    </xf>
    <xf numFmtId="166" fontId="2" fillId="0" borderId="0" xfId="3" applyNumberFormat="1" applyFont="1" applyFill="1" applyBorder="1" applyAlignment="1">
      <alignment vertical="top"/>
    </xf>
    <xf numFmtId="165" fontId="2" fillId="0" borderId="2" xfId="0" applyNumberFormat="1" applyFont="1" applyBorder="1"/>
    <xf numFmtId="165" fontId="2" fillId="0" borderId="0" xfId="0" applyNumberFormat="1" applyFont="1"/>
    <xf numFmtId="167" fontId="2" fillId="0" borderId="1" xfId="1" applyNumberFormat="1" applyFont="1" applyFill="1" applyBorder="1"/>
    <xf numFmtId="167" fontId="2" fillId="0" borderId="0" xfId="1" applyNumberFormat="1" applyFont="1" applyFill="1" applyBorder="1"/>
    <xf numFmtId="167" fontId="2" fillId="0" borderId="0" xfId="2" applyNumberFormat="1" applyFont="1" applyFill="1" applyBorder="1"/>
    <xf numFmtId="167" fontId="2" fillId="0" borderId="2" xfId="0" applyNumberFormat="1" applyFont="1" applyBorder="1"/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2" xfId="0" applyFont="1" applyBorder="1" applyAlignment="1">
      <alignment horizontal="left"/>
    </xf>
    <xf numFmtId="165" fontId="2" fillId="2" borderId="0" xfId="0" applyNumberFormat="1" applyFont="1" applyFill="1" applyAlignment="1">
      <alignment vertical="top"/>
    </xf>
    <xf numFmtId="165" fontId="2" fillId="2" borderId="1" xfId="0" applyNumberFormat="1" applyFont="1" applyFill="1" applyBorder="1" applyAlignment="1">
      <alignment vertical="top"/>
    </xf>
    <xf numFmtId="166" fontId="2" fillId="2" borderId="0" xfId="3" applyNumberFormat="1" applyFont="1" applyFill="1" applyBorder="1" applyAlignment="1">
      <alignment vertical="top"/>
    </xf>
    <xf numFmtId="165" fontId="2" fillId="2" borderId="2" xfId="0" applyNumberFormat="1" applyFont="1" applyFill="1" applyBorder="1"/>
    <xf numFmtId="165" fontId="2" fillId="2" borderId="0" xfId="0" applyNumberFormat="1" applyFont="1" applyFill="1"/>
    <xf numFmtId="167" fontId="2" fillId="2" borderId="1" xfId="1" applyNumberFormat="1" applyFont="1" applyFill="1" applyBorder="1"/>
    <xf numFmtId="167" fontId="2" fillId="2" borderId="0" xfId="1" applyNumberFormat="1" applyFont="1" applyFill="1" applyBorder="1"/>
    <xf numFmtId="167" fontId="2" fillId="2" borderId="0" xfId="2" applyNumberFormat="1" applyFont="1" applyFill="1" applyBorder="1"/>
    <xf numFmtId="167" fontId="2" fillId="2" borderId="2" xfId="0" applyNumberFormat="1" applyFont="1" applyFill="1" applyBorder="1"/>
    <xf numFmtId="0" fontId="2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 applyAlignment="1">
      <alignment horizontal="left"/>
    </xf>
    <xf numFmtId="0" fontId="2" fillId="0" borderId="0" xfId="0" applyFont="1" applyAlignment="1">
      <alignment vertical="top"/>
    </xf>
    <xf numFmtId="165" fontId="2" fillId="0" borderId="2" xfId="0" applyNumberFormat="1" applyFont="1" applyBorder="1" applyAlignment="1">
      <alignment vertical="top"/>
    </xf>
    <xf numFmtId="167" fontId="2" fillId="0" borderId="1" xfId="1" applyNumberFormat="1" applyFont="1" applyFill="1" applyBorder="1" applyAlignment="1">
      <alignment vertical="top"/>
    </xf>
    <xf numFmtId="167" fontId="2" fillId="0" borderId="0" xfId="1" applyNumberFormat="1" applyFont="1" applyFill="1" applyBorder="1" applyAlignment="1">
      <alignment vertical="top"/>
    </xf>
    <xf numFmtId="167" fontId="2" fillId="0" borderId="0" xfId="2" applyNumberFormat="1" applyFont="1" applyFill="1" applyBorder="1" applyAlignment="1">
      <alignment vertical="top"/>
    </xf>
    <xf numFmtId="167" fontId="2" fillId="0" borderId="2" xfId="0" applyNumberFormat="1" applyFont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1" xfId="0" applyFont="1" applyBorder="1" applyAlignment="1">
      <alignment vertical="top"/>
    </xf>
    <xf numFmtId="0" fontId="2" fillId="0" borderId="2" xfId="0" applyFont="1" applyBorder="1" applyAlignment="1">
      <alignment horizontal="left" vertical="top" wrapText="1"/>
    </xf>
    <xf numFmtId="0" fontId="5" fillId="0" borderId="0" xfId="0" applyFont="1" applyAlignment="1">
      <alignment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2" fontId="5" fillId="0" borderId="5" xfId="0" applyNumberFormat="1" applyFont="1" applyBorder="1" applyAlignment="1">
      <alignment horizontal="center" wrapText="1"/>
    </xf>
    <xf numFmtId="164" fontId="5" fillId="0" borderId="4" xfId="0" applyNumberFormat="1" applyFont="1" applyBorder="1" applyAlignment="1">
      <alignment horizontal="center" wrapText="1"/>
    </xf>
    <xf numFmtId="0" fontId="5" fillId="0" borderId="4" xfId="0" applyFont="1" applyBorder="1" applyAlignment="1">
      <alignment wrapText="1"/>
    </xf>
    <xf numFmtId="0" fontId="5" fillId="0" borderId="5" xfId="0" applyFont="1" applyBorder="1" applyAlignment="1">
      <alignment horizontal="left" wrapText="1"/>
    </xf>
    <xf numFmtId="2" fontId="3" fillId="0" borderId="3" xfId="2" applyNumberFormat="1" applyFont="1" applyFill="1" applyBorder="1" applyAlignment="1">
      <alignment horizontal="center" wrapText="1"/>
    </xf>
    <xf numFmtId="2" fontId="3" fillId="0" borderId="3" xfId="0" applyNumberFormat="1" applyFont="1" applyFill="1" applyBorder="1" applyAlignment="1">
      <alignment horizontal="center" wrapText="1"/>
    </xf>
    <xf numFmtId="43" fontId="3" fillId="0" borderId="4" xfId="1" applyFont="1" applyFill="1" applyBorder="1" applyAlignment="1">
      <alignment horizontal="center" wrapText="1"/>
    </xf>
    <xf numFmtId="43" fontId="3" fillId="0" borderId="3" xfId="1" applyFont="1" applyFill="1" applyBorder="1" applyAlignment="1">
      <alignment horizontal="center" wrapText="1"/>
    </xf>
    <xf numFmtId="43" fontId="3" fillId="0" borderId="5" xfId="1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63BE0-7CDD-AA47-B5D9-EC03F16EA73C}">
  <sheetPr>
    <tabColor theme="2"/>
  </sheetPr>
  <dimension ref="A2:T50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I25" sqref="I25"/>
    </sheetView>
  </sheetViews>
  <sheetFormatPr baseColWidth="10" defaultColWidth="8.83203125" defaultRowHeight="16" x14ac:dyDescent="0.2"/>
  <cols>
    <col min="1" max="1" width="2.83203125" style="1" customWidth="1"/>
    <col min="2" max="2" width="7.83203125" style="5" customWidth="1"/>
    <col min="3" max="3" width="13.33203125" style="5" customWidth="1"/>
    <col min="4" max="4" width="11.83203125" style="1" customWidth="1"/>
    <col min="5" max="5" width="7.83203125" style="5" customWidth="1"/>
    <col min="6" max="6" width="7.83203125" style="6" customWidth="1"/>
    <col min="7" max="7" width="7.83203125" style="5" customWidth="1"/>
    <col min="8" max="8" width="10.83203125" style="4" customWidth="1"/>
    <col min="9" max="10" width="10.83203125" style="3" customWidth="1"/>
    <col min="11" max="11" width="10.83203125" style="1" customWidth="1"/>
    <col min="12" max="12" width="10.83203125" style="2" customWidth="1"/>
    <col min="13" max="14" width="10.83203125" style="1" customWidth="1"/>
    <col min="15" max="15" width="11.33203125" style="1" customWidth="1"/>
    <col min="16" max="16" width="10.33203125" style="1" customWidth="1"/>
    <col min="17" max="17" width="12.1640625" style="1" customWidth="1"/>
    <col min="18" max="18" width="10.83203125" style="1" customWidth="1"/>
    <col min="19" max="20" width="9.83203125" style="1" customWidth="1"/>
    <col min="21" max="16384" width="8.83203125" style="1"/>
  </cols>
  <sheetData>
    <row r="2" spans="2:20" s="48" customFormat="1" ht="68" x14ac:dyDescent="0.2">
      <c r="B2" s="49" t="s">
        <v>61</v>
      </c>
      <c r="C2" s="54" t="s">
        <v>80</v>
      </c>
      <c r="D2" s="53" t="s">
        <v>38</v>
      </c>
      <c r="E2" s="49" t="s">
        <v>37</v>
      </c>
      <c r="F2" s="52" t="s">
        <v>36</v>
      </c>
      <c r="G2" s="50" t="s">
        <v>35</v>
      </c>
      <c r="H2" s="51" t="s">
        <v>54</v>
      </c>
      <c r="I2" s="55" t="s">
        <v>52</v>
      </c>
      <c r="J2" s="55" t="s">
        <v>50</v>
      </c>
      <c r="K2" s="56" t="s">
        <v>34</v>
      </c>
      <c r="L2" s="57" t="s">
        <v>81</v>
      </c>
      <c r="M2" s="58" t="s">
        <v>82</v>
      </c>
      <c r="N2" s="59" t="s">
        <v>83</v>
      </c>
      <c r="O2" s="60" t="s">
        <v>79</v>
      </c>
      <c r="P2" s="61" t="s">
        <v>78</v>
      </c>
      <c r="Q2" s="60" t="s">
        <v>77</v>
      </c>
      <c r="R2" s="61" t="s">
        <v>76</v>
      </c>
      <c r="S2" s="60" t="s">
        <v>84</v>
      </c>
      <c r="T2" s="61" t="s">
        <v>85</v>
      </c>
    </row>
    <row r="3" spans="2:20" x14ac:dyDescent="0.2">
      <c r="B3" s="34">
        <v>76</v>
      </c>
      <c r="C3" s="36" t="s">
        <v>75</v>
      </c>
      <c r="D3" s="35" t="s">
        <v>33</v>
      </c>
      <c r="E3" s="34" t="s">
        <v>31</v>
      </c>
      <c r="F3" s="33">
        <v>4013</v>
      </c>
      <c r="G3" s="32">
        <v>131</v>
      </c>
      <c r="H3" s="31">
        <v>2.35</v>
      </c>
      <c r="I3" s="30">
        <v>2.2999999999999998</v>
      </c>
      <c r="J3" s="30">
        <v>2.5</v>
      </c>
      <c r="K3" s="29">
        <v>2.4</v>
      </c>
      <c r="L3" s="28">
        <v>3.3500000000000005</v>
      </c>
      <c r="M3" s="27">
        <v>3</v>
      </c>
      <c r="N3" s="26">
        <v>3</v>
      </c>
      <c r="O3" s="23">
        <f t="shared" ref="O3:O20" si="0">N3-H3</f>
        <v>0.64999999999999991</v>
      </c>
      <c r="P3" s="25">
        <f t="shared" ref="P3:P20" si="1">O3/H3</f>
        <v>0.27659574468085102</v>
      </c>
      <c r="Q3" s="24">
        <f t="shared" ref="Q3:Q20" si="2">N3-K3</f>
        <v>0.60000000000000009</v>
      </c>
      <c r="R3" s="25">
        <f t="shared" ref="R3:R20" si="3">Q3/K3</f>
        <v>0.25000000000000006</v>
      </c>
      <c r="S3" s="24">
        <f t="shared" ref="S3:S20" si="4">M3-L3</f>
        <v>-0.35000000000000053</v>
      </c>
      <c r="T3" s="23">
        <f t="shared" ref="T3:T20" si="5">N3-M3</f>
        <v>0</v>
      </c>
    </row>
    <row r="4" spans="2:20" x14ac:dyDescent="0.2">
      <c r="B4" s="5">
        <v>83</v>
      </c>
      <c r="C4" s="22" t="s">
        <v>32</v>
      </c>
      <c r="D4" s="21" t="s">
        <v>32</v>
      </c>
      <c r="E4" s="5" t="s">
        <v>31</v>
      </c>
      <c r="F4" s="20">
        <v>4027</v>
      </c>
      <c r="G4" s="19">
        <v>131</v>
      </c>
      <c r="H4" s="18">
        <v>2.1</v>
      </c>
      <c r="I4" s="17">
        <v>2.1</v>
      </c>
      <c r="J4" s="17">
        <v>2.2000000000000002</v>
      </c>
      <c r="K4" s="16">
        <v>2.15</v>
      </c>
      <c r="L4" s="15">
        <v>3.1</v>
      </c>
      <c r="M4" s="14">
        <v>2.9</v>
      </c>
      <c r="N4" s="13">
        <v>2.9</v>
      </c>
      <c r="O4" s="10">
        <f t="shared" si="0"/>
        <v>0.79999999999999982</v>
      </c>
      <c r="P4" s="12">
        <f t="shared" si="1"/>
        <v>0.38095238095238088</v>
      </c>
      <c r="Q4" s="11">
        <f t="shared" si="2"/>
        <v>0.75</v>
      </c>
      <c r="R4" s="12">
        <f t="shared" si="3"/>
        <v>0.34883720930232559</v>
      </c>
      <c r="S4" s="11">
        <f t="shared" si="4"/>
        <v>-0.20000000000000018</v>
      </c>
      <c r="T4" s="10">
        <f t="shared" si="5"/>
        <v>0</v>
      </c>
    </row>
    <row r="5" spans="2:20" x14ac:dyDescent="0.2">
      <c r="B5" s="34">
        <v>177</v>
      </c>
      <c r="C5" s="36" t="s">
        <v>30</v>
      </c>
      <c r="D5" s="35" t="s">
        <v>30</v>
      </c>
      <c r="E5" s="34" t="s">
        <v>28</v>
      </c>
      <c r="F5" s="33">
        <v>6037</v>
      </c>
      <c r="G5" s="32">
        <v>51</v>
      </c>
      <c r="H5" s="31">
        <v>2.1</v>
      </c>
      <c r="I5" s="30">
        <v>2.2000000000000002</v>
      </c>
      <c r="J5" s="30">
        <v>2.2999999999999998</v>
      </c>
      <c r="K5" s="29">
        <v>2.25</v>
      </c>
      <c r="L5" s="28">
        <v>3.1</v>
      </c>
      <c r="M5" s="27">
        <v>3</v>
      </c>
      <c r="N5" s="26">
        <v>3</v>
      </c>
      <c r="O5" s="23">
        <f t="shared" si="0"/>
        <v>0.89999999999999991</v>
      </c>
      <c r="P5" s="25">
        <f t="shared" si="1"/>
        <v>0.42857142857142849</v>
      </c>
      <c r="Q5" s="24">
        <f t="shared" si="2"/>
        <v>0.75</v>
      </c>
      <c r="R5" s="25">
        <f t="shared" si="3"/>
        <v>0.33333333333333331</v>
      </c>
      <c r="S5" s="24">
        <f t="shared" si="4"/>
        <v>-0.10000000000000009</v>
      </c>
      <c r="T5" s="23">
        <f t="shared" si="5"/>
        <v>0</v>
      </c>
    </row>
    <row r="6" spans="2:20" x14ac:dyDescent="0.2">
      <c r="B6" s="5">
        <v>196</v>
      </c>
      <c r="C6" s="22" t="s">
        <v>29</v>
      </c>
      <c r="D6" s="21" t="s">
        <v>29</v>
      </c>
      <c r="E6" s="5" t="s">
        <v>28</v>
      </c>
      <c r="F6" s="20">
        <v>6075</v>
      </c>
      <c r="G6" s="19">
        <v>51</v>
      </c>
      <c r="H6" s="18">
        <v>1.8</v>
      </c>
      <c r="I6" s="17">
        <v>2</v>
      </c>
      <c r="J6" s="17">
        <v>2.2000000000000002</v>
      </c>
      <c r="K6" s="16">
        <v>2.1</v>
      </c>
      <c r="L6" s="15">
        <v>3.0000000000000004</v>
      </c>
      <c r="M6" s="14">
        <v>2.9</v>
      </c>
      <c r="N6" s="13">
        <v>2.9</v>
      </c>
      <c r="O6" s="10">
        <f t="shared" si="0"/>
        <v>1.0999999999999999</v>
      </c>
      <c r="P6" s="12">
        <f t="shared" si="1"/>
        <v>0.61111111111111105</v>
      </c>
      <c r="Q6" s="11">
        <f t="shared" si="2"/>
        <v>0.79999999999999982</v>
      </c>
      <c r="R6" s="12">
        <f t="shared" si="3"/>
        <v>0.38095238095238088</v>
      </c>
      <c r="S6" s="11">
        <f t="shared" si="4"/>
        <v>-0.10000000000000053</v>
      </c>
      <c r="T6" s="10">
        <f t="shared" si="5"/>
        <v>0</v>
      </c>
    </row>
    <row r="7" spans="2:20" x14ac:dyDescent="0.2">
      <c r="B7" s="34">
        <v>233</v>
      </c>
      <c r="C7" s="36" t="s">
        <v>27</v>
      </c>
      <c r="D7" s="35" t="s">
        <v>27</v>
      </c>
      <c r="E7" s="34" t="s">
        <v>26</v>
      </c>
      <c r="F7" s="33">
        <v>8031</v>
      </c>
      <c r="G7" s="32">
        <v>32</v>
      </c>
      <c r="H7" s="31">
        <v>2.5499999999999998</v>
      </c>
      <c r="I7" s="30">
        <v>2.5</v>
      </c>
      <c r="J7" s="30">
        <v>2.5</v>
      </c>
      <c r="K7" s="29">
        <v>2.5</v>
      </c>
      <c r="L7" s="28">
        <v>3.7</v>
      </c>
      <c r="M7" s="27">
        <v>3.3</v>
      </c>
      <c r="N7" s="26">
        <v>3.3</v>
      </c>
      <c r="O7" s="23">
        <f t="shared" si="0"/>
        <v>0.75</v>
      </c>
      <c r="P7" s="25">
        <f t="shared" si="1"/>
        <v>0.29411764705882354</v>
      </c>
      <c r="Q7" s="24">
        <f t="shared" si="2"/>
        <v>0.79999999999999982</v>
      </c>
      <c r="R7" s="25">
        <f t="shared" si="3"/>
        <v>0.31999999999999995</v>
      </c>
      <c r="S7" s="24">
        <f t="shared" si="4"/>
        <v>-0.40000000000000036</v>
      </c>
      <c r="T7" s="23">
        <f t="shared" si="5"/>
        <v>0</v>
      </c>
    </row>
    <row r="8" spans="2:20" x14ac:dyDescent="0.2">
      <c r="B8" s="5">
        <v>578</v>
      </c>
      <c r="C8" s="22" t="s">
        <v>74</v>
      </c>
      <c r="D8" s="21" t="s">
        <v>25</v>
      </c>
      <c r="E8" s="5" t="s">
        <v>24</v>
      </c>
      <c r="F8" s="20">
        <v>17031</v>
      </c>
      <c r="G8" s="19">
        <v>30</v>
      </c>
      <c r="H8" s="18">
        <v>1.8</v>
      </c>
      <c r="I8" s="17">
        <v>3.6</v>
      </c>
      <c r="J8" s="17">
        <v>3.8</v>
      </c>
      <c r="K8" s="16">
        <v>3.7</v>
      </c>
      <c r="L8" s="15">
        <v>3.2</v>
      </c>
      <c r="M8" s="14">
        <v>3.2</v>
      </c>
      <c r="N8" s="13">
        <v>3.1</v>
      </c>
      <c r="O8" s="10">
        <f t="shared" si="0"/>
        <v>1.3</v>
      </c>
      <c r="P8" s="12">
        <f t="shared" si="1"/>
        <v>0.72222222222222221</v>
      </c>
      <c r="Q8" s="11">
        <f t="shared" si="2"/>
        <v>-0.60000000000000009</v>
      </c>
      <c r="R8" s="12">
        <f t="shared" si="3"/>
        <v>-0.16216216216216217</v>
      </c>
      <c r="S8" s="11">
        <f t="shared" si="4"/>
        <v>0</v>
      </c>
      <c r="T8" s="10">
        <f t="shared" si="5"/>
        <v>-0.10000000000000009</v>
      </c>
    </row>
    <row r="9" spans="2:20" x14ac:dyDescent="0.2">
      <c r="B9" s="34">
        <v>713</v>
      </c>
      <c r="C9" s="36" t="s">
        <v>73</v>
      </c>
      <c r="D9" s="35" t="s">
        <v>23</v>
      </c>
      <c r="E9" s="34" t="s">
        <v>22</v>
      </c>
      <c r="F9" s="33">
        <v>18097</v>
      </c>
      <c r="G9" s="32">
        <v>33</v>
      </c>
      <c r="H9" s="31">
        <v>2</v>
      </c>
      <c r="I9" s="30">
        <v>3.6</v>
      </c>
      <c r="J9" s="30">
        <v>3.9</v>
      </c>
      <c r="K9" s="29">
        <v>3.75</v>
      </c>
      <c r="L9" s="28">
        <v>3.7</v>
      </c>
      <c r="M9" s="27">
        <v>3.7</v>
      </c>
      <c r="N9" s="26">
        <v>3.7</v>
      </c>
      <c r="O9" s="23">
        <f t="shared" si="0"/>
        <v>1.7000000000000002</v>
      </c>
      <c r="P9" s="25">
        <f t="shared" si="1"/>
        <v>0.85000000000000009</v>
      </c>
      <c r="Q9" s="24">
        <f t="shared" si="2"/>
        <v>-4.9999999999999822E-2</v>
      </c>
      <c r="R9" s="25">
        <f t="shared" si="3"/>
        <v>-1.3333333333333286E-2</v>
      </c>
      <c r="S9" s="24">
        <f t="shared" si="4"/>
        <v>0</v>
      </c>
      <c r="T9" s="23">
        <f t="shared" si="5"/>
        <v>0</v>
      </c>
    </row>
    <row r="10" spans="2:20" x14ac:dyDescent="0.2">
      <c r="B10" s="5">
        <v>787</v>
      </c>
      <c r="C10" s="22" t="s">
        <v>21</v>
      </c>
      <c r="D10" s="21" t="s">
        <v>21</v>
      </c>
      <c r="E10" s="5" t="s">
        <v>20</v>
      </c>
      <c r="F10" s="20">
        <v>19061</v>
      </c>
      <c r="G10" s="19">
        <v>32</v>
      </c>
      <c r="H10" s="18">
        <v>1.75</v>
      </c>
      <c r="I10" s="17">
        <v>3.1</v>
      </c>
      <c r="J10" s="17">
        <v>3.2</v>
      </c>
      <c r="K10" s="16">
        <v>3.15</v>
      </c>
      <c r="L10" s="15">
        <v>3</v>
      </c>
      <c r="M10" s="14">
        <v>3</v>
      </c>
      <c r="N10" s="13">
        <v>3</v>
      </c>
      <c r="O10" s="10">
        <f t="shared" si="0"/>
        <v>1.25</v>
      </c>
      <c r="P10" s="12">
        <f t="shared" si="1"/>
        <v>0.7142857142857143</v>
      </c>
      <c r="Q10" s="11">
        <f t="shared" si="2"/>
        <v>-0.14999999999999991</v>
      </c>
      <c r="R10" s="12">
        <f t="shared" si="3"/>
        <v>-4.7619047619047596E-2</v>
      </c>
      <c r="S10" s="11">
        <f t="shared" si="4"/>
        <v>0</v>
      </c>
      <c r="T10" s="10">
        <f t="shared" si="5"/>
        <v>0</v>
      </c>
    </row>
    <row r="11" spans="2:20" x14ac:dyDescent="0.2">
      <c r="B11" s="34">
        <v>985</v>
      </c>
      <c r="C11" s="36" t="s">
        <v>65</v>
      </c>
      <c r="D11" s="35" t="s">
        <v>19</v>
      </c>
      <c r="E11" s="34" t="s">
        <v>18</v>
      </c>
      <c r="F11" s="33">
        <v>21049</v>
      </c>
      <c r="G11" s="32">
        <v>5</v>
      </c>
      <c r="H11" s="31">
        <v>2.6</v>
      </c>
      <c r="I11" s="30">
        <v>4.2</v>
      </c>
      <c r="J11" s="30">
        <v>4.7</v>
      </c>
      <c r="K11" s="29">
        <v>4.45</v>
      </c>
      <c r="L11" s="28">
        <v>4.5999999999999996</v>
      </c>
      <c r="M11" s="27">
        <v>4.5999999999999996</v>
      </c>
      <c r="N11" s="26">
        <v>4.5999999999999996</v>
      </c>
      <c r="O11" s="23">
        <f t="shared" si="0"/>
        <v>1.9999999999999996</v>
      </c>
      <c r="P11" s="25">
        <f t="shared" si="1"/>
        <v>0.76923076923076905</v>
      </c>
      <c r="Q11" s="24">
        <f t="shared" si="2"/>
        <v>0.14999999999999947</v>
      </c>
      <c r="R11" s="25">
        <f t="shared" si="3"/>
        <v>3.3707865168539207E-2</v>
      </c>
      <c r="S11" s="24">
        <f t="shared" si="4"/>
        <v>0</v>
      </c>
      <c r="T11" s="23">
        <f t="shared" si="5"/>
        <v>0</v>
      </c>
    </row>
    <row r="12" spans="2:20" s="37" customFormat="1" ht="17" x14ac:dyDescent="0.2">
      <c r="B12" s="45">
        <v>1498</v>
      </c>
      <c r="C12" s="47" t="s">
        <v>72</v>
      </c>
      <c r="D12" s="46" t="s">
        <v>17</v>
      </c>
      <c r="E12" s="45" t="s">
        <v>15</v>
      </c>
      <c r="F12" s="44">
        <v>29095</v>
      </c>
      <c r="G12" s="43">
        <v>32</v>
      </c>
      <c r="H12" s="42">
        <v>2</v>
      </c>
      <c r="I12" s="41">
        <v>3.2</v>
      </c>
      <c r="J12" s="41">
        <v>3.5</v>
      </c>
      <c r="K12" s="40">
        <v>3.35</v>
      </c>
      <c r="L12" s="39">
        <v>3.7</v>
      </c>
      <c r="M12" s="10">
        <v>3.35</v>
      </c>
      <c r="N12" s="38">
        <v>3.35</v>
      </c>
      <c r="O12" s="10">
        <f t="shared" si="0"/>
        <v>1.35</v>
      </c>
      <c r="P12" s="12">
        <f t="shared" si="1"/>
        <v>0.67500000000000004</v>
      </c>
      <c r="Q12" s="11">
        <f t="shared" si="2"/>
        <v>0</v>
      </c>
      <c r="R12" s="12">
        <f t="shared" si="3"/>
        <v>0</v>
      </c>
      <c r="S12" s="11">
        <f t="shared" si="4"/>
        <v>-0.35000000000000009</v>
      </c>
      <c r="T12" s="10">
        <f t="shared" si="5"/>
        <v>0</v>
      </c>
    </row>
    <row r="13" spans="2:20" x14ac:dyDescent="0.2">
      <c r="B13" s="34">
        <v>1552</v>
      </c>
      <c r="C13" s="36" t="s">
        <v>71</v>
      </c>
      <c r="D13" s="35" t="s">
        <v>16</v>
      </c>
      <c r="E13" s="34" t="s">
        <v>15</v>
      </c>
      <c r="F13" s="33">
        <v>29510</v>
      </c>
      <c r="G13" s="32">
        <v>32</v>
      </c>
      <c r="H13" s="31">
        <v>2</v>
      </c>
      <c r="I13" s="30">
        <v>3.6</v>
      </c>
      <c r="J13" s="30">
        <v>3.9</v>
      </c>
      <c r="K13" s="29">
        <v>3.75</v>
      </c>
      <c r="L13" s="28">
        <v>3.7</v>
      </c>
      <c r="M13" s="27">
        <v>3.7</v>
      </c>
      <c r="N13" s="26">
        <v>3.7</v>
      </c>
      <c r="O13" s="23">
        <f t="shared" si="0"/>
        <v>1.7000000000000002</v>
      </c>
      <c r="P13" s="25">
        <f t="shared" si="1"/>
        <v>0.85000000000000009</v>
      </c>
      <c r="Q13" s="24">
        <f t="shared" si="2"/>
        <v>-4.9999999999999822E-2</v>
      </c>
      <c r="R13" s="25">
        <f t="shared" si="3"/>
        <v>-1.3333333333333286E-2</v>
      </c>
      <c r="S13" s="24">
        <f t="shared" si="4"/>
        <v>0</v>
      </c>
      <c r="T13" s="23">
        <f t="shared" si="5"/>
        <v>0</v>
      </c>
    </row>
    <row r="14" spans="2:20" s="37" customFormat="1" ht="17" x14ac:dyDescent="0.2">
      <c r="B14" s="45">
        <v>1868</v>
      </c>
      <c r="C14" s="47" t="s">
        <v>70</v>
      </c>
      <c r="D14" s="46" t="s">
        <v>14</v>
      </c>
      <c r="E14" s="45" t="s">
        <v>13</v>
      </c>
      <c r="F14" s="44">
        <v>37021</v>
      </c>
      <c r="G14" s="43">
        <v>5</v>
      </c>
      <c r="H14" s="42">
        <v>3.4</v>
      </c>
      <c r="I14" s="41">
        <v>5.5</v>
      </c>
      <c r="J14" s="41">
        <v>5.9</v>
      </c>
      <c r="K14" s="40">
        <v>5.7</v>
      </c>
      <c r="L14" s="39">
        <v>5.4</v>
      </c>
      <c r="M14" s="10">
        <v>5.4</v>
      </c>
      <c r="N14" s="38">
        <v>5.4</v>
      </c>
      <c r="O14" s="10">
        <f t="shared" si="0"/>
        <v>2.0000000000000004</v>
      </c>
      <c r="P14" s="12">
        <f t="shared" si="1"/>
        <v>0.58823529411764719</v>
      </c>
      <c r="Q14" s="11">
        <f t="shared" si="2"/>
        <v>-0.29999999999999982</v>
      </c>
      <c r="R14" s="12">
        <f t="shared" si="3"/>
        <v>-5.263157894736839E-2</v>
      </c>
      <c r="S14" s="11">
        <f t="shared" si="4"/>
        <v>0</v>
      </c>
      <c r="T14" s="10">
        <f t="shared" si="5"/>
        <v>0</v>
      </c>
    </row>
    <row r="15" spans="2:20" x14ac:dyDescent="0.2">
      <c r="B15" s="34">
        <v>2112</v>
      </c>
      <c r="C15" s="36" t="s">
        <v>69</v>
      </c>
      <c r="D15" s="35" t="s">
        <v>12</v>
      </c>
      <c r="E15" s="34" t="s">
        <v>11</v>
      </c>
      <c r="F15" s="33">
        <v>40027</v>
      </c>
      <c r="G15" s="32">
        <v>32</v>
      </c>
      <c r="H15" s="31">
        <v>2.6</v>
      </c>
      <c r="I15" s="30">
        <v>3.3</v>
      </c>
      <c r="J15" s="30">
        <v>3.7</v>
      </c>
      <c r="K15" s="29">
        <v>3.5</v>
      </c>
      <c r="L15" s="28">
        <v>3.85</v>
      </c>
      <c r="M15" s="27">
        <v>3.85</v>
      </c>
      <c r="N15" s="26">
        <v>3.85</v>
      </c>
      <c r="O15" s="23">
        <f t="shared" si="0"/>
        <v>1.25</v>
      </c>
      <c r="P15" s="25">
        <f t="shared" si="1"/>
        <v>0.48076923076923073</v>
      </c>
      <c r="Q15" s="24">
        <f t="shared" si="2"/>
        <v>0.35000000000000009</v>
      </c>
      <c r="R15" s="25">
        <f t="shared" si="3"/>
        <v>0.10000000000000002</v>
      </c>
      <c r="S15" s="24">
        <f t="shared" si="4"/>
        <v>0</v>
      </c>
      <c r="T15" s="23">
        <f t="shared" si="5"/>
        <v>0</v>
      </c>
    </row>
    <row r="16" spans="2:20" x14ac:dyDescent="0.2">
      <c r="B16" s="5">
        <v>2254</v>
      </c>
      <c r="C16" s="22" t="s">
        <v>68</v>
      </c>
      <c r="D16" s="21" t="s">
        <v>10</v>
      </c>
      <c r="E16" s="5" t="s">
        <v>9</v>
      </c>
      <c r="F16" s="20">
        <v>42085</v>
      </c>
      <c r="G16" s="19">
        <v>33</v>
      </c>
      <c r="H16" s="18">
        <v>2.1</v>
      </c>
      <c r="I16" s="17">
        <v>4.0999999999999996</v>
      </c>
      <c r="J16" s="17">
        <v>4.3</v>
      </c>
      <c r="K16" s="16">
        <v>4.2</v>
      </c>
      <c r="L16" s="15">
        <v>4</v>
      </c>
      <c r="M16" s="14">
        <v>4</v>
      </c>
      <c r="N16" s="13">
        <v>4</v>
      </c>
      <c r="O16" s="10">
        <f t="shared" si="0"/>
        <v>1.9</v>
      </c>
      <c r="P16" s="12">
        <f t="shared" si="1"/>
        <v>0.90476190476190466</v>
      </c>
      <c r="Q16" s="11">
        <f t="shared" si="2"/>
        <v>-0.20000000000000018</v>
      </c>
      <c r="R16" s="12">
        <f t="shared" si="3"/>
        <v>-4.7619047619047658E-2</v>
      </c>
      <c r="S16" s="11">
        <f t="shared" si="4"/>
        <v>0</v>
      </c>
      <c r="T16" s="10">
        <f t="shared" si="5"/>
        <v>0</v>
      </c>
    </row>
    <row r="17" spans="2:20" x14ac:dyDescent="0.2">
      <c r="B17" s="34">
        <v>2414</v>
      </c>
      <c r="C17" s="36" t="s">
        <v>67</v>
      </c>
      <c r="D17" s="35" t="s">
        <v>8</v>
      </c>
      <c r="E17" s="34" t="s">
        <v>7</v>
      </c>
      <c r="F17" s="33">
        <v>47037</v>
      </c>
      <c r="G17" s="32">
        <v>7</v>
      </c>
      <c r="H17" s="31">
        <v>2.9</v>
      </c>
      <c r="I17" s="30">
        <v>4.5999999999999996</v>
      </c>
      <c r="J17" s="30">
        <v>5.0999999999999996</v>
      </c>
      <c r="K17" s="29">
        <v>4.8499999999999996</v>
      </c>
      <c r="L17" s="28">
        <v>4.8499999999999996</v>
      </c>
      <c r="M17" s="27">
        <v>4.8499999999999996</v>
      </c>
      <c r="N17" s="26">
        <v>4.8499999999999996</v>
      </c>
      <c r="O17" s="23">
        <f t="shared" si="0"/>
        <v>1.9499999999999997</v>
      </c>
      <c r="P17" s="25">
        <f t="shared" si="1"/>
        <v>0.67241379310344818</v>
      </c>
      <c r="Q17" s="24">
        <f t="shared" si="2"/>
        <v>0</v>
      </c>
      <c r="R17" s="25">
        <f t="shared" si="3"/>
        <v>0</v>
      </c>
      <c r="S17" s="24">
        <f t="shared" si="4"/>
        <v>0</v>
      </c>
      <c r="T17" s="23">
        <f t="shared" si="5"/>
        <v>0</v>
      </c>
    </row>
    <row r="18" spans="2:20" s="37" customFormat="1" ht="17" x14ac:dyDescent="0.2">
      <c r="B18" s="45">
        <v>2678</v>
      </c>
      <c r="C18" s="47" t="s">
        <v>66</v>
      </c>
      <c r="D18" s="46" t="s">
        <v>6</v>
      </c>
      <c r="E18" s="45" t="s">
        <v>5</v>
      </c>
      <c r="F18" s="44">
        <v>48375</v>
      </c>
      <c r="G18" s="43">
        <v>126</v>
      </c>
      <c r="H18" s="42">
        <v>2.4</v>
      </c>
      <c r="I18" s="41">
        <v>2.2000000000000002</v>
      </c>
      <c r="J18" s="41">
        <v>2.2999999999999998</v>
      </c>
      <c r="K18" s="40">
        <v>2.25</v>
      </c>
      <c r="L18" s="39">
        <v>3</v>
      </c>
      <c r="M18" s="10">
        <v>3</v>
      </c>
      <c r="N18" s="38">
        <v>3</v>
      </c>
      <c r="O18" s="10">
        <f t="shared" si="0"/>
        <v>0.60000000000000009</v>
      </c>
      <c r="P18" s="12">
        <f t="shared" si="1"/>
        <v>0.25000000000000006</v>
      </c>
      <c r="Q18" s="11">
        <f t="shared" si="2"/>
        <v>0.75</v>
      </c>
      <c r="R18" s="12">
        <f t="shared" si="3"/>
        <v>0.33333333333333331</v>
      </c>
      <c r="S18" s="11">
        <f t="shared" si="4"/>
        <v>0</v>
      </c>
      <c r="T18" s="10">
        <f t="shared" si="5"/>
        <v>0</v>
      </c>
    </row>
    <row r="19" spans="2:20" x14ac:dyDescent="0.2">
      <c r="B19" s="34">
        <v>2917</v>
      </c>
      <c r="C19" s="36" t="s">
        <v>65</v>
      </c>
      <c r="D19" s="35" t="s">
        <v>4</v>
      </c>
      <c r="E19" s="34" t="s">
        <v>3</v>
      </c>
      <c r="F19" s="33">
        <v>51840</v>
      </c>
      <c r="G19" s="32" t="s">
        <v>2</v>
      </c>
      <c r="H19" s="31">
        <v>2.8</v>
      </c>
      <c r="I19" s="30">
        <v>4.3</v>
      </c>
      <c r="J19" s="30">
        <v>4.7</v>
      </c>
      <c r="K19" s="29">
        <v>4.5</v>
      </c>
      <c r="L19" s="28">
        <v>4.5</v>
      </c>
      <c r="M19" s="27">
        <v>4.5</v>
      </c>
      <c r="N19" s="26">
        <v>4.5</v>
      </c>
      <c r="O19" s="23">
        <f t="shared" si="0"/>
        <v>1.7000000000000002</v>
      </c>
      <c r="P19" s="25">
        <f t="shared" si="1"/>
        <v>0.60714285714285721</v>
      </c>
      <c r="Q19" s="24">
        <f t="shared" si="2"/>
        <v>0</v>
      </c>
      <c r="R19" s="25">
        <f t="shared" si="3"/>
        <v>0</v>
      </c>
      <c r="S19" s="24">
        <f t="shared" si="4"/>
        <v>0</v>
      </c>
      <c r="T19" s="23">
        <f t="shared" si="5"/>
        <v>0</v>
      </c>
    </row>
    <row r="20" spans="2:20" x14ac:dyDescent="0.2">
      <c r="B20" s="5">
        <v>2979</v>
      </c>
      <c r="C20" s="22" t="s">
        <v>64</v>
      </c>
      <c r="D20" s="21" t="s">
        <v>1</v>
      </c>
      <c r="E20" s="5" t="s">
        <v>0</v>
      </c>
      <c r="F20" s="20">
        <v>54039</v>
      </c>
      <c r="G20" s="19">
        <v>33</v>
      </c>
      <c r="H20" s="18">
        <v>2.2000000000000002</v>
      </c>
      <c r="I20" s="17">
        <v>4.5</v>
      </c>
      <c r="J20" s="17">
        <v>4.9000000000000004</v>
      </c>
      <c r="K20" s="16">
        <v>4.7</v>
      </c>
      <c r="L20" s="15">
        <v>4.7</v>
      </c>
      <c r="M20" s="14">
        <v>4.7</v>
      </c>
      <c r="N20" s="13">
        <v>4.7</v>
      </c>
      <c r="O20" s="10">
        <f t="shared" si="0"/>
        <v>2.5</v>
      </c>
      <c r="P20" s="12">
        <f t="shared" si="1"/>
        <v>1.1363636363636362</v>
      </c>
      <c r="Q20" s="11">
        <f t="shared" si="2"/>
        <v>0</v>
      </c>
      <c r="R20" s="12">
        <f t="shared" si="3"/>
        <v>0</v>
      </c>
      <c r="S20" s="11">
        <f t="shared" si="4"/>
        <v>0</v>
      </c>
      <c r="T20" s="10">
        <f t="shared" si="5"/>
        <v>0</v>
      </c>
    </row>
    <row r="21" spans="2:20" x14ac:dyDescent="0.2">
      <c r="D21" s="7"/>
      <c r="E21" s="7"/>
      <c r="F21" s="1"/>
    </row>
    <row r="22" spans="2:20" x14ac:dyDescent="0.2">
      <c r="D22" s="7"/>
      <c r="E22" s="7"/>
      <c r="F22" s="1"/>
      <c r="G22" s="8"/>
    </row>
    <row r="23" spans="2:20" x14ac:dyDescent="0.2">
      <c r="C23" s="8" t="s">
        <v>63</v>
      </c>
      <c r="F23" s="8" t="s">
        <v>62</v>
      </c>
      <c r="G23" s="1"/>
    </row>
    <row r="24" spans="2:20" x14ac:dyDescent="0.2">
      <c r="C24" s="7" t="s">
        <v>61</v>
      </c>
      <c r="F24" s="1" t="s">
        <v>60</v>
      </c>
      <c r="G24" s="1"/>
    </row>
    <row r="25" spans="2:20" x14ac:dyDescent="0.2">
      <c r="C25" s="7" t="s">
        <v>80</v>
      </c>
      <c r="E25" s="1"/>
      <c r="F25" s="1" t="s">
        <v>59</v>
      </c>
      <c r="G25" s="1"/>
    </row>
    <row r="26" spans="2:20" x14ac:dyDescent="0.2">
      <c r="C26" s="7" t="s">
        <v>38</v>
      </c>
      <c r="F26" s="1" t="s">
        <v>58</v>
      </c>
      <c r="G26" s="1"/>
    </row>
    <row r="27" spans="2:20" x14ac:dyDescent="0.2">
      <c r="C27" s="7" t="s">
        <v>37</v>
      </c>
      <c r="F27" s="1" t="s">
        <v>57</v>
      </c>
      <c r="G27" s="1"/>
    </row>
    <row r="28" spans="2:20" x14ac:dyDescent="0.2">
      <c r="C28" s="7" t="s">
        <v>36</v>
      </c>
      <c r="F28" s="1" t="s">
        <v>56</v>
      </c>
      <c r="G28" s="1"/>
    </row>
    <row r="29" spans="2:20" x14ac:dyDescent="0.2">
      <c r="C29" s="7" t="s">
        <v>35</v>
      </c>
      <c r="F29" s="1" t="s">
        <v>55</v>
      </c>
      <c r="G29" s="1"/>
    </row>
    <row r="30" spans="2:20" x14ac:dyDescent="0.2">
      <c r="C30" s="7" t="s">
        <v>54</v>
      </c>
      <c r="F30" s="1" t="s">
        <v>53</v>
      </c>
      <c r="G30" s="1"/>
    </row>
    <row r="31" spans="2:20" x14ac:dyDescent="0.2">
      <c r="C31" s="7" t="s">
        <v>52</v>
      </c>
      <c r="F31" s="1" t="s">
        <v>51</v>
      </c>
      <c r="G31" s="1"/>
    </row>
    <row r="32" spans="2:20" x14ac:dyDescent="0.2">
      <c r="C32" s="7" t="s">
        <v>50</v>
      </c>
      <c r="F32" s="1" t="s">
        <v>49</v>
      </c>
      <c r="G32" s="1"/>
      <c r="J32" s="9"/>
    </row>
    <row r="33" spans="1:20" x14ac:dyDescent="0.2">
      <c r="C33" s="7" t="s">
        <v>34</v>
      </c>
      <c r="F33" s="1" t="s">
        <v>48</v>
      </c>
      <c r="G33" s="1"/>
      <c r="J33" s="9"/>
    </row>
    <row r="34" spans="1:20" x14ac:dyDescent="0.2">
      <c r="C34" s="7" t="s">
        <v>81</v>
      </c>
      <c r="F34" s="1" t="s">
        <v>47</v>
      </c>
      <c r="G34" s="1"/>
    </row>
    <row r="35" spans="1:20" x14ac:dyDescent="0.2">
      <c r="C35" s="7" t="s">
        <v>82</v>
      </c>
      <c r="F35" s="1" t="s">
        <v>46</v>
      </c>
      <c r="G35" s="1"/>
    </row>
    <row r="36" spans="1:20" x14ac:dyDescent="0.2">
      <c r="C36" s="7" t="s">
        <v>83</v>
      </c>
      <c r="F36" s="1" t="s">
        <v>45</v>
      </c>
      <c r="G36" s="7"/>
    </row>
    <row r="37" spans="1:20" s="4" customFormat="1" x14ac:dyDescent="0.2">
      <c r="A37" s="1"/>
      <c r="B37" s="5"/>
      <c r="C37" s="7" t="s">
        <v>79</v>
      </c>
      <c r="D37" s="1"/>
      <c r="F37" t="s">
        <v>44</v>
      </c>
      <c r="G37" s="1"/>
      <c r="I37" s="3"/>
      <c r="J37" s="3"/>
      <c r="K37" s="1"/>
      <c r="L37" s="2"/>
      <c r="M37" s="1"/>
      <c r="N37" s="1"/>
      <c r="O37" s="1"/>
      <c r="P37" s="1"/>
      <c r="Q37" s="1"/>
      <c r="R37" s="1"/>
      <c r="S37" s="1"/>
      <c r="T37" s="1"/>
    </row>
    <row r="38" spans="1:20" s="4" customFormat="1" x14ac:dyDescent="0.2">
      <c r="A38" s="1"/>
      <c r="B38" s="5"/>
      <c r="C38" s="7" t="s">
        <v>78</v>
      </c>
      <c r="D38" s="1"/>
      <c r="F38" s="7" t="s">
        <v>43</v>
      </c>
      <c r="G38" s="7"/>
      <c r="I38" s="3"/>
      <c r="J38" s="3"/>
      <c r="K38" s="1"/>
      <c r="L38" s="2"/>
      <c r="M38" s="1"/>
      <c r="N38" s="1"/>
      <c r="O38" s="1"/>
      <c r="P38" s="1"/>
      <c r="Q38" s="1"/>
      <c r="R38" s="1"/>
      <c r="S38" s="1"/>
      <c r="T38" s="1"/>
    </row>
    <row r="39" spans="1:20" s="4" customFormat="1" x14ac:dyDescent="0.2">
      <c r="A39" s="1"/>
      <c r="B39" s="5"/>
      <c r="C39" s="7" t="s">
        <v>77</v>
      </c>
      <c r="D39" s="1"/>
      <c r="F39" t="s">
        <v>42</v>
      </c>
      <c r="G39" s="5"/>
      <c r="I39" s="3"/>
      <c r="J39" s="3"/>
      <c r="K39" s="1"/>
      <c r="L39" s="2"/>
      <c r="M39" s="1"/>
      <c r="N39" s="1"/>
      <c r="O39" s="1"/>
      <c r="P39" s="1"/>
      <c r="Q39" s="1"/>
      <c r="R39" s="1"/>
      <c r="S39" s="1"/>
      <c r="T39" s="1"/>
    </row>
    <row r="40" spans="1:20" s="4" customFormat="1" x14ac:dyDescent="0.2">
      <c r="A40" s="1"/>
      <c r="B40" s="5"/>
      <c r="C40" s="7" t="s">
        <v>76</v>
      </c>
      <c r="D40" s="1"/>
      <c r="F40" s="7" t="s">
        <v>41</v>
      </c>
      <c r="G40" s="5"/>
      <c r="I40" s="3"/>
      <c r="J40" s="3"/>
      <c r="K40" s="1"/>
      <c r="L40" s="2"/>
      <c r="M40" s="1"/>
      <c r="N40" s="1"/>
      <c r="O40" s="1"/>
      <c r="P40" s="1"/>
      <c r="Q40" s="1"/>
      <c r="R40" s="1"/>
      <c r="S40" s="1"/>
      <c r="T40" s="1"/>
    </row>
    <row r="41" spans="1:20" s="4" customFormat="1" x14ac:dyDescent="0.2">
      <c r="A41" s="1"/>
      <c r="B41" s="5"/>
      <c r="C41" s="7" t="s">
        <v>84</v>
      </c>
      <c r="D41" s="1"/>
      <c r="F41" s="1" t="s">
        <v>40</v>
      </c>
      <c r="G41" s="5"/>
      <c r="I41" s="3"/>
      <c r="J41" s="3"/>
      <c r="K41" s="1"/>
      <c r="L41" s="2"/>
      <c r="M41" s="1"/>
      <c r="N41" s="1"/>
      <c r="O41" s="1"/>
      <c r="P41" s="1"/>
      <c r="Q41" s="1"/>
      <c r="R41" s="1"/>
      <c r="S41" s="1"/>
      <c r="T41" s="1"/>
    </row>
    <row r="42" spans="1:20" s="4" customFormat="1" x14ac:dyDescent="0.2">
      <c r="A42" s="1"/>
      <c r="B42" s="5"/>
      <c r="C42" s="7" t="s">
        <v>85</v>
      </c>
      <c r="D42" s="1"/>
      <c r="F42" s="7" t="s">
        <v>39</v>
      </c>
      <c r="G42" s="5"/>
      <c r="I42" s="3"/>
      <c r="J42" s="3"/>
      <c r="K42" s="1"/>
      <c r="L42" s="2"/>
      <c r="M42" s="1"/>
      <c r="N42" s="1"/>
      <c r="O42" s="1"/>
      <c r="P42" s="1"/>
      <c r="Q42" s="1"/>
      <c r="R42" s="1"/>
      <c r="S42" s="1"/>
      <c r="T42" s="1"/>
    </row>
    <row r="43" spans="1:20" s="4" customFormat="1" x14ac:dyDescent="0.2">
      <c r="A43" s="1"/>
      <c r="B43" s="5"/>
      <c r="C43" s="5"/>
      <c r="D43" s="7"/>
      <c r="E43" s="5"/>
      <c r="F43" s="1"/>
      <c r="G43" s="5"/>
      <c r="I43" s="3"/>
      <c r="J43" s="3"/>
      <c r="K43" s="1"/>
      <c r="L43" s="2"/>
      <c r="M43" s="1"/>
      <c r="N43" s="1"/>
      <c r="O43" s="1"/>
      <c r="P43" s="1"/>
      <c r="Q43" s="1"/>
      <c r="R43" s="1"/>
      <c r="S43" s="1"/>
      <c r="T43" s="1"/>
    </row>
    <row r="50" spans="8:8" x14ac:dyDescent="0.2">
      <c r="H50" s="1"/>
    </row>
  </sheetData>
  <sheetProtection algorithmName="SHA-512" hashValue="F/BUMKo1t6FsG5RJaY/K/x5c9NKXA3o/iBRhND3EWpnwNf2B4Mc5LJT3cTN89eTSUN14AdKwei8vUNY0FDIVJw==" saltValue="QUuXr+/W6T4VM9HDhV6F/g==" spinCount="100000" sheet="1" objects="1" scenarios="1"/>
  <printOptions horizontalCentered="1" verticalCentered="1"/>
  <pageMargins left="0.7" right="0.7" top="1" bottom="0.75" header="0.55000000000000004" footer="0.55000000000000004"/>
  <pageSetup scale="72" fitToHeight="0" orientation="landscape" horizontalDpi="0" verticalDpi="0"/>
  <headerFooter>
    <oddHeader>&amp;L&amp;K000000Prepared by MIG&amp;C&amp;"Calibri Bold,Bold"&amp;K000000MIG 64B Anchor City County Comparison.xlsx&amp;R&amp;K000000Exhibit MIG 64B</oddHeader>
    <oddFooter>&amp;R&amp;K000000Page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MIG 64B</vt:lpstr>
      <vt:lpstr>'MIG 64B'!Print_Area</vt:lpstr>
      <vt:lpstr>'MIG 64B'!Print_Titles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Sally Keefe</dc:creator>
  <cp:lastModifiedBy>Sally Keefe</cp:lastModifiedBy>
  <cp:lastPrinted>2023-12-07T12:09:28Z</cp:lastPrinted>
  <dcterms:created xsi:type="dcterms:W3CDTF">2023-12-06T21:47:38Z</dcterms:created>
  <dcterms:modified xsi:type="dcterms:W3CDTF">2023-12-07T12:45:48Z</dcterms:modified>
</cp:coreProperties>
</file>