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rsa\Desktop\FMMO Exhibit Submissions January 2024\"/>
    </mc:Choice>
  </mc:AlternateContent>
  <xr:revisionPtr revIDLastSave="0" documentId="13_ncr:1_{D0E11730-01C7-4C2B-96F6-AC5065B60C93}" xr6:coauthVersionLast="47" xr6:coauthVersionMax="47" xr10:uidLastSave="{00000000-0000-0000-0000-000000000000}"/>
  <bookViews>
    <workbookView xWindow="-110" yWindow="-110" windowWidth="19420" windowHeight="11500" xr2:uid="{390FE6FD-228E-4C50-9927-9F746E767157}"/>
  </bookViews>
  <sheets>
    <sheet name="Data" sheetId="5" r:id="rId1"/>
    <sheet name="Map" sheetId="3" r:id="rId2"/>
  </sheets>
  <definedNames>
    <definedName name="_xlchart.v5.0" hidden="1">Data!$P$1:$Q$1</definedName>
    <definedName name="_xlchart.v5.1" hidden="1">Data!$P$2:$Q$59</definedName>
    <definedName name="_xlchart.v5.2" hidden="1">Data!$R$1</definedName>
    <definedName name="_xlchart.v5.3" hidden="1">Data!$R$2:$R$59</definedName>
    <definedName name="_xlnm.Print_Area" localSheetId="0">Data!$A$1:$X$70</definedName>
  </definedNames>
  <calcPr calcId="191029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4" i="5" l="1"/>
  <c r="R9" i="5"/>
  <c r="V4" i="5"/>
  <c r="V5" i="5"/>
  <c r="V6" i="5"/>
  <c r="V7" i="5"/>
  <c r="V8" i="5"/>
  <c r="V3" i="5"/>
  <c r="U5" i="5"/>
  <c r="U6" i="5"/>
  <c r="U7" i="5"/>
  <c r="U8" i="5"/>
  <c r="U3" i="5"/>
  <c r="X3" i="5" l="1"/>
  <c r="X6" i="5"/>
  <c r="U10" i="5"/>
  <c r="W4" i="5" s="1"/>
  <c r="V10" i="5"/>
  <c r="X5" i="5" s="1"/>
  <c r="R2" i="5"/>
  <c r="R3" i="5"/>
  <c r="R4" i="5"/>
  <c r="R5" i="5"/>
  <c r="R6" i="5"/>
  <c r="R7" i="5"/>
  <c r="R8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W3" i="5" l="1"/>
  <c r="W8" i="5"/>
  <c r="U12" i="5"/>
  <c r="W7" i="5"/>
  <c r="X7" i="5"/>
  <c r="X4" i="5"/>
  <c r="W6" i="5"/>
  <c r="X8" i="5"/>
  <c r="W5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B164564-01E7-4519-A4CD-111BCDF01B5C}" keepAlive="1" name="Query - UDM_Report_USDA_NASS_Livestock_County_Estimates_Annual_Panel" description="Connection to the 'UDM_Report_USDA_NASS_Livestock_County_Estimates_Annual_Panel' query in the workbook." type="5" refreshedVersion="8" background="1" saveData="1">
    <dbPr connection="Provider=Microsoft.Mashup.OleDb.1;Data Source=$Workbook$;Location=UDM_Report_USDA_NASS_Livestock_County_Estimates_Annual_Panel;Extended Properties=&quot;&quot;" command="SELECT * FROM [UDM_Report_USDA_NASS_Livestock_County_Estimates_Annual_Panel]"/>
  </connection>
</connections>
</file>

<file path=xl/sharedStrings.xml><?xml version="1.0" encoding="utf-8"?>
<sst xmlns="http://schemas.openxmlformats.org/spreadsheetml/2006/main" count="467" uniqueCount="109">
  <si>
    <t>Fresno</t>
  </si>
  <si>
    <t>Total</t>
  </si>
  <si>
    <t>NASS Livestock County Estimates, Cattle, Milk Cow Inventory</t>
  </si>
  <si>
    <t>Lake</t>
  </si>
  <si>
    <t>Butte</t>
  </si>
  <si>
    <t>Humboldt</t>
  </si>
  <si>
    <t>CA</t>
  </si>
  <si>
    <t>Alameda</t>
  </si>
  <si>
    <t>Amador</t>
  </si>
  <si>
    <t>Alpine</t>
  </si>
  <si>
    <t>Calaveras</t>
  </si>
  <si>
    <t>Colusa</t>
  </si>
  <si>
    <t>Contra Costa</t>
  </si>
  <si>
    <t>Del Norte</t>
  </si>
  <si>
    <t>Del Norte County, CA</t>
  </si>
  <si>
    <t>El Dorado</t>
  </si>
  <si>
    <t>Fresno County, CA</t>
  </si>
  <si>
    <t>Glenn</t>
  </si>
  <si>
    <t>Glenn County, CA</t>
  </si>
  <si>
    <t>Humboldt County, CA</t>
  </si>
  <si>
    <t>Imperial</t>
  </si>
  <si>
    <t>Inyo</t>
  </si>
  <si>
    <t>Kern</t>
  </si>
  <si>
    <t>Kern County, CA</t>
  </si>
  <si>
    <t>Kings</t>
  </si>
  <si>
    <t>Kings County, CA</t>
  </si>
  <si>
    <t>Lassen</t>
  </si>
  <si>
    <t>Los Angeles</t>
  </si>
  <si>
    <t>Madera</t>
  </si>
  <si>
    <t>Madera County, CA</t>
  </si>
  <si>
    <t>Marin</t>
  </si>
  <si>
    <t>Marin County, CA</t>
  </si>
  <si>
    <t>Mariposa</t>
  </si>
  <si>
    <t>Mendocino</t>
  </si>
  <si>
    <t>Mendocino County, CA</t>
  </si>
  <si>
    <t>Merced</t>
  </si>
  <si>
    <t>Merced County, CA</t>
  </si>
  <si>
    <t>Modoc</t>
  </si>
  <si>
    <t>Mono</t>
  </si>
  <si>
    <t>Monterey</t>
  </si>
  <si>
    <t>Monterey County, CA</t>
  </si>
  <si>
    <t>Napa</t>
  </si>
  <si>
    <t>Nevada</t>
  </si>
  <si>
    <t>Orange</t>
  </si>
  <si>
    <t>Placer</t>
  </si>
  <si>
    <t>Placer County, CA</t>
  </si>
  <si>
    <t>Plumas</t>
  </si>
  <si>
    <t>Riverside</t>
  </si>
  <si>
    <t>Riverside County, CA</t>
  </si>
  <si>
    <t>Sacramento</t>
  </si>
  <si>
    <t>Sacramento County, CA</t>
  </si>
  <si>
    <t>San Benito</t>
  </si>
  <si>
    <t>San Bernardino</t>
  </si>
  <si>
    <t>San Bernardino County, CA</t>
  </si>
  <si>
    <t>San Diego</t>
  </si>
  <si>
    <t>San Diego County, CA</t>
  </si>
  <si>
    <t>San Joaquin</t>
  </si>
  <si>
    <t>San Joaquin County, CA</t>
  </si>
  <si>
    <t>San Luis Obispo</t>
  </si>
  <si>
    <t>San Luis Obispo County, CA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</si>
  <si>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</si>
  <si>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</si>
  <si>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</si>
  <si>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</si>
  <si>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</si>
  <si>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</si>
  <si>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</si>
  <si>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Siskiyou County, CA</t>
  </si>
  <si>
    <t>Solano</t>
  </si>
  <si>
    <t>Sonoma</t>
  </si>
  <si>
    <t>Sonoma County, CA</t>
  </si>
  <si>
    <t>Stanislaus</t>
  </si>
  <si>
    <t>Stanislaus County, CA</t>
  </si>
  <si>
    <t>Sutter</t>
  </si>
  <si>
    <t>Tehama</t>
  </si>
  <si>
    <t>Tehama County, CA</t>
  </si>
  <si>
    <t>Trinity</t>
  </si>
  <si>
    <t>Tulare</t>
  </si>
  <si>
    <t>Tulare County, CA</t>
  </si>
  <si>
    <t>Tuolumne</t>
  </si>
  <si>
    <t>Ventura</t>
  </si>
  <si>
    <t>Yolo</t>
  </si>
  <si>
    <t>Yuba</t>
  </si>
  <si>
    <t>Value</t>
  </si>
  <si>
    <t>PublicationDate</t>
  </si>
  <si>
    <t>ReportPeriod</t>
  </si>
  <si>
    <t>State</t>
  </si>
  <si>
    <t>County</t>
  </si>
  <si>
    <t>AreaName</t>
  </si>
  <si>
    <t>SeriesName</t>
  </si>
  <si>
    <t>California</t>
  </si>
  <si>
    <t>San Francisco</t>
  </si>
  <si>
    <t>Grand Total</t>
  </si>
  <si>
    <t>Row Labels</t>
  </si>
  <si>
    <t>Cows</t>
  </si>
  <si>
    <t>Column Labels</t>
  </si>
  <si>
    <t>Sum of Value</t>
  </si>
  <si>
    <t>2022 Cows</t>
  </si>
  <si>
    <t>2020 Cows</t>
  </si>
  <si>
    <t>Region</t>
  </si>
  <si>
    <t>Central California</t>
  </si>
  <si>
    <t>Inland Desert</t>
  </si>
  <si>
    <t>Northern California</t>
  </si>
  <si>
    <t>Bay Area</t>
  </si>
  <si>
    <t>North Central</t>
  </si>
  <si>
    <t>Southern California</t>
  </si>
  <si>
    <t>Change</t>
  </si>
  <si>
    <t>2022 % of 
CA Milk Supply</t>
  </si>
  <si>
    <t>2020 % of 
CA Milk Supply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</si>
</sst>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</cellStyleXfs>
  <cellXfs count="27">
    <xf numFmtId="0" fontId="0" fillId="0" borderId="0" xfId="0"/>
    <xf numFmtId="14" fontId="0" fillId="0" borderId="0" xfId="0" applyNumberFormat="1"/>
    <xf numFmtId="0" fontId="2" fillId="0" borderId="0" xfId="3"/>
    <xf numFmtId="0" fontId="0" fillId="0" borderId="0" xfId="0" pivotButton="1"/>
    <xf numFmtId="0" fontId="0" fillId="0" borderId="0" xfId="0" applyAlignment="1">
      <alignment horizontal="left"/>
    </xf>
    <xf numFmtId="0" fontId="2" fillId="0" borderId="1" xfId="3" applyBorder="1" applyAlignment="1">
      <alignment horizontal="center" vertical="center"/>
    </xf>
    <xf numFmtId="0" fontId="2" fillId="0" borderId="1" xfId="3" applyBorder="1" applyAlignment="1">
      <alignment horizontal="center" vertical="center" wrapText="1"/>
    </xf>
    <xf numFmtId="0" fontId="2" fillId="0" borderId="0" xfId="3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9" fontId="2" fillId="0" borderId="1" xfId="2" applyFont="1" applyBorder="1" applyAlignment="1">
      <alignment horizontal="center" vertical="center"/>
    </xf>
    <xf numFmtId="164" fontId="2" fillId="0" borderId="1" xfId="3" applyNumberFormat="1" applyBorder="1" applyAlignment="1">
      <alignment horizontal="center" vertical="center"/>
    </xf>
    <xf numFmtId="0" fontId="3" fillId="2" borderId="2" xfId="4" applyFont="1" applyFill="1" applyBorder="1"/>
    <xf numFmtId="0" fontId="3" fillId="2" borderId="3" xfId="4" applyFont="1" applyFill="1" applyBorder="1"/>
    <xf numFmtId="0" fontId="3" fillId="2" borderId="4" xfId="4" applyFont="1" applyFill="1" applyBorder="1"/>
    <xf numFmtId="0" fontId="0" fillId="3" borderId="2" xfId="4" applyFont="1" applyFill="1" applyBorder="1"/>
    <xf numFmtId="0" fontId="0" fillId="3" borderId="3" xfId="4" applyFont="1" applyFill="1" applyBorder="1"/>
    <xf numFmtId="14" fontId="0" fillId="3" borderId="3" xfId="4" applyNumberFormat="1" applyFont="1" applyFill="1" applyBorder="1"/>
    <xf numFmtId="0" fontId="0" fillId="0" borderId="2" xfId="4" applyFont="1" applyBorder="1"/>
    <xf numFmtId="0" fontId="0" fillId="0" borderId="3" xfId="4" applyFont="1" applyBorder="1"/>
    <xf numFmtId="14" fontId="0" fillId="0" borderId="3" xfId="4" applyNumberFormat="1" applyFont="1" applyBorder="1"/>
    <xf numFmtId="0" fontId="2" fillId="0" borderId="0" xfId="3" applyAlignment="1">
      <alignment horizontal="left"/>
    </xf>
    <xf numFmtId="0" fontId="2" fillId="0" borderId="1" xfId="3" applyBorder="1" applyAlignment="1">
      <alignment horizontal="left" vertical="center"/>
    </xf>
    <xf numFmtId="0" fontId="2" fillId="0" borderId="0" xfId="3" applyAlignment="1">
      <alignment horizontal="left" vertical="center"/>
    </xf>
    <xf numFmtId="3" fontId="0" fillId="3" borderId="4" xfId="4" applyNumberFormat="1" applyFont="1" applyFill="1" applyBorder="1"/>
    <xf numFmtId="3" fontId="0" fillId="0" borderId="4" xfId="4" applyNumberFormat="1" applyFont="1" applyBorder="1"/>
    <xf numFmtId="3" fontId="0" fillId="0" borderId="0" xfId="0" applyNumberFormat="1"/>
    <xf numFmtId="3" fontId="2" fillId="0" borderId="0" xfId="3" applyNumberFormat="1"/>
  </cellXfs>
  <cellStyles count="5">
    <cellStyle name="Comma" xfId="1" builtinId="3"/>
    <cellStyle name="Normal" xfId="0" builtinId="0"/>
    <cellStyle name="Normal 2" xfId="3" xr:uid="{D2B5E642-EA6D-49A1-B874-6AFB2C43688B}"/>
    <cellStyle name="Normal 2 2" xfId="4" xr:uid="{49CF2935-67AF-48E4-922D-CEE560A16637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title pos="t" align="ctr" overlay="0">
      <cx:tx>
        <cx:txData>
          <cx:v>Cows by County 2022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Cows by County 2022</a:t>
          </a:r>
        </a:p>
      </cx:txPr>
    </cx:title>
    <cx:plotArea>
      <cx:plotAreaRegion>
        <cx:series layoutId="regionMap" uniqueId="{4E97F3B7-7CD2-4E6A-B2D2-A65E1633134A}">
          <cx:tx>
            <cx:txData>
              <cx:f>_xlchart.v5.2</cx:f>
              <cx:v>Cows</cx:v>
            </cx:txData>
          </cx:tx>
          <cx:dataLabels>
            <cx:numFmt formatCode="#,##0" sourceLinked="0"/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900" baseline="0"/>
                </a:pPr>
                <a:endParaRPr lang="en-US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endParaRPr>
              </a:p>
            </cx:txPr>
          </cx:dataLabels>
          <cx:dataId val="0"/>
          <cx:layoutPr>
            <cx:regionLabelLayout val="none"/>
            <cx:geography cultureLanguage="en-US" cultureRegion="US" attribution="Powered by Bing">
              <cx:geoCache provider="{E9337A44-BEBE-4D9F-B70C-5C5E7DAFC167}">
                <cx:binary>3F1pc+M4kv0rFfV56QZAEgAnpieiQer2VXZdXV8YKlsmwfu+fv0mJdtlUSq3yqWN3ZV6wuMylWAS
j0hkvkwA/75r/nUXrJbZuyYMovxfd82f792iSP71xx/5nbsKl/lZKO+yOI8firO7OPwjfniQd6s/
7rNlLSPnD4Kw9sedu8yKVfP+P/+G1pxVfB7fLQsZRx/KVdberPIyKPJXru299G55H8rIknmRybsC
//neXAbyIc4iuXy/fY38+X4UvLPibHkfv3+3igpZtB/bZPXn+60myPt3fwzvtKPVuwAUL8p7EFb5
GSMG1YlqPH7evwviyHm8rGCCzphhYI3rFPUf/HTzy2UI8s86vTPjMirap6t7VVsrtry/z1Z5Dk+3
/v99TWw9EfTJX6/0xfN97/r790A4gMmf7z9Fsljdv7stlsUqf/9O5vFawaw14/65P92uO+qPbSj/
8+/BH6DrBn95gfawn//p0jag/wD2XyEAnb3anb+MtKoxigjX9kDMCDFUZOyDeKPJcz+/8urtx3cg
fwC4A4kTQ/Yz9GCZwfh+pSd/EVrtjHDEVaTCUO0/fIAwNs4AXowogiub226G76Mubwd32MAB6A5F
Tgze22X0bpwtozuZ3x3VUrMzxhFinPMNyMYAZELONJiodK7ClZcgb2n0dqj3N3MA4PsFTwz2vwKY
D++POqrZGUcaJ5w+zs1sF3DCCNh0mPRf4v2oytuRHjZwAMZDkRND97YsitVRZ2PjDKuEEEzwZjQP
TTbBZ5ToWNMMuo3uRpW3gzuQPwDbgcSJQTsJVlH01MV73dZfnIyNM50gHRsEgNt2pckZNjhmqj4Y
sGsV3o7otvgBgG4LnBiefwWJjFbHBJSfUUPVKda1/UMVvCsGH11n4FlvG+JelbcDu3mUZ/kDkB1I
nBi0i1V21JGqn6lM1ZCubULbPrbdGrAALMLcAEMNU+9LYHtFnmHZXNhrOfYHRFvSB4C69f0Tg1T0
E+tT5+7tw1+3vpisQd0/WGFe1QFwDBPv0203odBak7eDui1+AKrbAicG6yxMVplcBk9dfAxkCRBR
hOsaxLHrjzocrfqZTnVdx0By9J8Bvk8qvR3inRYOQHlH5sSABr5yWa2yJVBsr9jBXxzDHPwkCq4x
Y2sgEbhLW3YZOEnKkQHDfOAbP2vzdpB3mzgA5V2hE4O5D+HFCijVozIa9IzrEOMQVf8Jo4HPNEQQ
xUOcf6jzdqD3tHEA0nukTgxqMw7K/Kg8BpCP/WAFB/onw5mcIWAvqaHpT1ZkMyVvVHk7xAP5A+Ad
SJwYtBdxdNTxy88IBD2cPhGSQ4Kqp50J0JUMDRjJXpG3w7olfQCoW98/MUjP4/zdX5GzCvok1/Fm
YO0M6YSoXHu0zEN2CgP0mgr5JLyZoge+1gut3g7zvkYOQHuf2KmBvszz1TEjYQ2daUBvcINsLDQa
+ta9xwWXNU4HkfD5WpXfAHlb/hB8tyVODFozhiT2EvozL446B/M1k2GoP8sQQvIIq5DkZ3iQIXyp
0Nth3tvKAWDvlTsxyG8kBFC5vD8qDaKeGRzpqvrIbO1SWwy4L4YIZoOp+Vmbt4O928QBSO8KnRjM
1ip4dxlDBdER52kNnzFdY4wAS7n+DD0wApUBSFMhRThIOTxr83aYd5s4AOZdoRODeQzFTcf1sukZ
UzEQW/gxUzjM+/fpB67Df3gQPm1UeTvAA/kD0B1InBi00zL8Hgf3xTEHMFTXceA3tN1koXaGKVYR
5P83Q/vprpvQ+EmXt6O708IB+O7InBjCl8vkyF4XMaBCA3ING796x60mULhlQAaKD8xzr8jbod2S
PgDWre+fGKSzqD0q5wGcJSKQ4GePyeAda9yT1walUKa1PWJ7Rd4O6Zb0AZBuff/EIL1d3mVQbBUd
l4zmZzqDPL8GiYX9rhSQ0Ub/HyQX+8+A8vih1NtB3tPGAVDvkToxwC9X1fK4pXVATFLCoGL2kZLe
McwY4mXgo3eqrzaqvB3igfwB8A4kTgzaBSyvOCpzSc+gWgPm3Cfmcsc+G8Bk6QZMyQMma63J24Hd
Fj8A122BE4P1fOkfM85VoRAH8v6QR1A3jtRORpicGVjHlLNBRrhX5O2gbkkfgOnW908M0ovlPeT5
n3yaYxR00DPI8kMxJHs0wjCjDtP8iMKErOEBR7VR5e2wDuQPAHYgcWLQ3srcl21cHhHcnplSYS0C
eSpeH9phIJwpFFXqgPDTbTeR7ZMyb4d3p4UDAN6ROTGIL5aZPGbGSGVnBtN0GLqPixOGGULAV1cx
5Iv6xUibxOQG37Umbwd3W/wAZLcFTgzWv8vvRzXJsCoBEoFQvP6zyiuonoQ5lmvDUdsr8nZQt6QP
wHTr+ycG6RWsHXOO6jypUDgJC3g5/Vn9Oiw00mHxJx3GtBtV3g7rQP4AYAcSJwZtb4qS+LjFVewM
HCRwofhj6n7oREF2wKAa4wSc5/Vn1xr3Kr0d5KeHem7hAJh3ZE4N6FV2t7p/6ulj+MqQrkXUoM+1
VjvTLVRwcDDbmO1lpy7WCj1D9Eqh0P4lCwP5QyDevuPJARzdx3fyuIm+fvKFIcrYY7ZgOJSJCslc
RlXVGFAXF6tHbX4H4GETB2E8FDoxmD+C0wz7bBxxIEOlFQOCChxnujHHOxl7YDIgIYShXPbpthu/
+VGXt0M8bOAAgIcipwbvyl2Gx/SfAV1YfUKhdvInuXqIimDVAtSzw74qe5IIH9cK/QbE2/KHILwt
cWIA30Kd8VEBhu1yNNWgkNR9DJB2EgewSgnrVAOnbHv4blR5O7QD+QOgHUicGLTXQQnbNj318TFc
LHCUVcpgJ6THsbtjmRFYZm7osBb46bYby7xR5e3QDuQPgHYgcWLQXsTgWz118RGQBS5SMxAAhx/n
3J2F+ehM1wgk+/CAi1xr8nZgt8UPwHVb4ORgjWAPjdUxvSmVnlFGGVPRz8wx7KIB1piqwz1SYE3I
WpnfAXfQwkH4DmSOA/H2JmYvd3ejsEyjr1UAGnbzGaZYMMSVfcyhD/JmJ9U/gy3c/vc2dbsOlnfH
3UaGn8Hyqp7d22zdtrtwAwoZWL9kmjy/AC/J+I1Cbx8EA/kDhsBA4jgD4P8MwB/LYJkdlbyFegYV
9dHCI8BDUqBfY2dAsRnWB3PXRpW3QzuQPwDagcSJQbtZ+ZtFy+z+yLwPVPrC8lfMAej1B4DcyoNj
BhBrCMb5k1P0mCldL8p+0ujtSG8/2XM7ByD+E8kTRN6SK+eodaTrOJHpsKPFLtqYqhxeh8e1l7ug
r5V5xumXydwete0mDoR6W+gEUT4vZf7u6rvMk6NirUOVN6FQTwj7N/afoQ3vV1fCQi3Yk2bPCH+h
0+9Bvq+hA4HfJ3qC8M/jZVoevUwCuF6NwM6c68/QtsN2RMSAakXD2BRBDUjffqg+avV74A8bORD4
odipge4uj7vOFghg2AUOzLf6swIKcga2HXGwBwO7vlblN0Delj8E322JU4MWRs4F7P19VEO+TrYz
BgzgJpraoQiB3iccsnjannG81uY3AH56oOcmDsF4R+j0YC6W78Qy+748bnGq1m+m3Jev/SSTA3EX
NTjkcmDfmvVnMJyX0Q+9nhF7i6u2p5nDgN8jeJLgmxByL596/wh0MZQ29jubQKn548rLoYcOc3Yf
cMPqkEEiAGZr6PS1Pr8L+XYjBwO+LXaacGdld0y0oQqdQUYWONLNON5BG3angk2MgIAZztgbtEGd
3wb7ZRuHY/1S6tSglqvsuIMadmWmSIXV1Jv6qF2iFJ3BRbD4fL8jvlboN4Delj8E5G2JUwM4DpbH
rZ7qNyMDHrxPBq0/O0E2jGPNAHR3NhNcq/Ib0G7LHwLttsSpQVssI5kHyzI/pplmsGwPwdbp9Gcr
wCDRgfo9yRgY8JcpDjgB6FGd34B4t41DYN6VOjGoP5awWWR43N3WYWEJB7obKJGfjGMEETTBmJOd
hMdGmbfD/PQ4zy0cAPKOzIlB/HccHDWEhs30GeydACWOA94bvGq4wDDserI9gHsNnhH55QhqS/oA
PLe+//8Ay9dV3Hrg/sSxv576dk+g9KtHx0FaCnZSpxAh7x+pfYiMoVLOgHl3T4gMmyY/H3X3U1g3
p+3tnBn3UnbrGTeP+Hqn/M+cBTfIQb84DO75/D1rWSxH65P7Dr76dMbcQPTVrT43nTm7//M9FJKr
sEIPApfnQwH7hrbnR6CIds6r2hZeAUv653s4C7DfrgYzcKFhqwzM+mW59erxkgpJTMaZAdwnhU0E
YRKOYLMzF04YBIMOu+BA/vKHVB6Xj5dgxw3Y/QZhFYqzIAR7PlzxOg5aJ46eu+7x3++iMryOZVTk
f76HAstk861eWx1a50zToNwHSqtVpCF46uRuedNvMAA98V8dpUrlGll3lbSrlNsCKZp40TF77qCi
12/Rx/8vb1FLI/eKJu+u0ESd2rPuvPiiTvgsu8oFPi+mqZmNuGWY7Vg159k8HMdW87cy88fFBE3o
hRx7F68rBHzji0fuIxWIZjisCdAgiQDPDDPiS320IChZmOn4KvZnsS+i2spykY5T9A8P3j/Xj67d
vU/f9S+7NrFp0iQqvsobRWRonEjNZP7l6w+zjd/uTQadGys4STMJD6MnlYmz85rdv34DeAdffYrB
C8Jl2AWuCzdQIhF8bO5Tx5SlqRGL2ubrd+pdkVdv1QP3osMcnEakdKHDSMNEpX3y67ss8aa2n44i
lwhWUVHK6yK2BZYrzx07zjWJPxTRrVMnokgXVHdG3I6Eo30ovds6dK3GCKevK4lhXn1Vyb6/Xijp
OZlSZgn0h9MEok0DUbehiLF2VdtS2LYvZPvAFCJS+LXOlH/oIwZ7NuzcHty49bmiGuwC3w+2F7eP
uIOLCrH2qq08iU1sZMG5rxG1MNtESxPT8FBUzjzO51mTC72sb3BQU9HWUs5RJj1RebQSTGnUelQ4
aF4bcOziJAi/klCd1zbKVUEUD39q1NCbqL7hcWHzQkSeN8poNkvKVpAqHeOitaibT2z3pqJyFDqa
iFNFlLSbZI1xHZJru/PGaVdOc4dfqEUgMp9aVeQKUsczVddN1kH3eYnl6x+bjrmCpcEnqjqiSzPo
QmyWuDx38njcpl9zLxStooq0jha40D543oXXhJMqIvGnUIdmCpyNC41aUg9MI6oigfWKW3HZxVbS
ls2todu55Tva+T+8C9uWbTP4XoLRvysvwDAAuUw1JLlyVdO79hurbMzMEXU+8gzTuarfYlHgXB04
shJIVq4bg8FOWRKkmaeSKxndR933SrnOCuv1Z9pnT17eYjDcZUJt2oaEXLWJL1y9A1jnr99hn1l8
eYfBKKdpF9Ia9tG+MpIZdz8X0Xfpjl+/Ra/k0PK+vMVgjLYwF2dZqJOrgrXCjwqhRVeV/sVwm42J
f/RKrl9Op3dx0mbScR+PK37+538+xiH8b33i7Y8/9qcd//jXxdMxycNv9Td6/tqPCsve3Xg+Q3fg
xGzOTP6Jh/PqxV9yf/odjX/u/mxva/LD71nvg/zo94Aji2A3dB028tMNBv7FC7+nLx3XYbkHvMlw
nB+FSz/8HjgUDErzgJOAdDAcI/X+3ZPfA1t6Ao8BSWDYHmNd6PNLfk+fOn7xkoDnw3veC1YuEB0K
oXmvxMvBqyDc5qTAzhW4cNNOaRKRtskyaLNLWId0m3ma5XAlG9lOea3QECwQgUNdZDZvavxFMySM
jIgkZpeQsRurMLOrcWK5tLyM3ApZpYZuaVPkQtHduypi0QjMUjKCqfSeqCEx49i4pTE6J5068zR9
ltLyk+d0riiD+K5mTfG3RAod2yh7wGlmm0ZKkdWldjKiOPiQNiUSapN9KQMWWawrEpDLbcuvc38U
OHYttEzXhBNIacaODKzCLaVp43YaJM53JQ2lCUs2PsDht6GoFFmYDcfpqCnAPIeO7ZtK2gRmUiZI
KLxNROJ4nwzq3udGBU9X38UozkzmhPEodpI7itOvpT4NMuZP8qq+jaL2q487Rfi59zeqSSwM28kF
nNiZWgHslz6p7Xila7IQdu7lZoBLKZy0cscRnPc9Alfmm+Mz3wzT4nvSyvKqDo1b3c+nVVXM8qjO
xl6ghVZNs4s8zWaprswbV4nNQmlcgUj9gbfe97bwmFBJtUqVtJzEOUqmuiudqw53xoTUDRmVBfPM
JPLBveT1EgoPvLHhN/dK1bZzp3KxiSLkWJ1E4cT2STROHPWcpnjmujYfR2VqXwcdVkXp+clYL/zM
LLmxTMICT6h00LmrZ6XAbe0KI/OVMfymmjnxFNN3mLTyRLv2jUafVEF837hJNFLDdBw1NrxBDqvM
Kk9qEcI+IQIb+oPNZGm1MJrMSnXvojCf+rFdn4e8w2ZaBdM8dYsPZeHrY2ro7pyQ9Ma3mWvhCiWW
bvi20OtSWxTEZtOMtKFZatwbJ3lpiFLRAuFEWm4lVeZNpUcqSzHCz0rkxBZv6CrxGyqo2zpCIWk3
slXum7rmNZaX52xECulbWKG3kat+I4ESmUWgl0Kxi2zS6ik2c6e+VVo7n9lue1e1JROxngQLVFaR
lRrs2kZRI6q2iqYyLVeGR74jP55ESa2YrVEuUF6PqzIJR6VfzO2gTISi2oaIs1SiMU1h84Zz3MGG
OpXguidHTQaumJ7pmahpqo7sIIlMZGSXjdLJad1m2pjV4d+uXXtWkhiacF3uXBDwECxXCSe8Nnwr
jovW9P34S9i28jt2HbrI0ioVKXc90erRxy62r7hmf4kaXpplHD0omD80BDx8VdIPJIlnDNlTHKFb
B0eeiFvPEa2vyAcM7YzTBi9clqGpjpEqOk4aURvONK+1BVLQAy3YOIeqV9joXhvFdtjOY6VdEgTd
n+JCF2lT1OAcVXQuu2LMG6exS9NjRfElghEUj+FV0jrTVbL4Vq3L/HPcNPXfjU1gKqcor7KpKrn+
LYgbr/sYOIHDZ3nLaXJewCr5GF5Xkk6ahONllZepGVFXt2wAe+qmSWdhJ9TNGt6akZ40jdA6Y+63
6FPnh0Rgm05d2tmCtSma1tKJhBHbH3jXXTVRWZhd2HXwQwEvsGXk2oFakFGYSApOYQBD0fEe1ISC
k5lGuki88JtS6+MW6g2nBUAIDnYwYgm7yTu+Urr4M28qW4S+YwtuZ587o3RFirprQ5MLTzJP0C4j
psrrCCx0feXV4Q2ucWAWhZ1P00CRVpTbV62PiNkWvi8Ux2tE5NTYn0UxqUSuRktHc7hVl4qpMNYB
7vyyjlQpjEQNhB0aYLBk8zUNC1WotLlDofrNI2Qkczl2SjKLELuVtdeOqtZ7oKo7xzWZgm/qmypz
TBxqWCieH4iyQ3KEWt8RrpZWZoZQaqaO7Y70GGIcRzUK4RE5KuIGuj+p5r6jxmZYx7VwE+8zzrx6
1AR8kShtOnNjvTYZChur4cVEl3pk6rUD/qFzG4fpZVL6RNiVXOYyvpexUkzsGl1mpYPB8Wahycv2
g+IloaC2/OZqUSxayf/OaZMJjwXxmIYaEb7qYqEp9YWedlygCo1spiYiRwUWmGgrWhnZWK9kbGUx
G3NUfuUZbkTSoM8GrWMz7ZIKJhNlkkoV4qSKXwYOOM1pyWZu6XypYuVzjrVlFGR3LKvKUa7KmxA7
q7rxF5hHE8YjFe7m3Satdx8XuvM/481NVnFfSp7//3Hmetr4586cuef0jB8uXS/7TGXBRkZ98Q7w
Thj8aw7O2TOVBeeowyZIPWNFof6HAsv15NLB3r69m2eAT89g69A+1fTk0sHp7BDLQj037dfu99zY
k2O75Xs7q/jx3y+pLNKno7ddOmaw9X4eHHb9gA1chvFYyDoI//TqKqgkcW0zS2M0d2Jw60dVAtFY
0FS5iOEttCothChYI4rAhfexcYqFz5tblOAFy6tAkCTighi1NMssutZxzya0l4Uez9pQZhBWqxdJ
UC66UmemVxlzt7KRqPyEQPwdN5MUR/dqExrC85gjcNq6o0SqZOSz1DdLz+NgtCFuLeE1TsEWiqqq
sRXTZlG0VSySIhrbQX1OgjA12yjOzVZBMyOMA6EE7lQDU29mkf0lMLBl5w2F+dwIBBgUi0WMmFWa
OsLXMg6htPKdhOg+iuN50/qLKHEzs4J4uAoJt1Q3BGW0dswc7IxaRzMT7I04bjqz1SoIwqvme4nU
UKCCO6LUnQvpZNeloS6KSEbC1rOpkgSeScsWLbJKiQUzUl8ERp1bDY6+pkpOBdPz1oIwoDCNUvVn
ud8ubRnp8xbTytLy4itp3IUScXxDcpZZWmy7poTDG0ScN8akk8atLWP5jbNC/ZpnJBmXwJ+OY68y
O43JkWazeOxnlWOlqu+NdL3zTaZ0d65fF5NM0aOZH1bZmMcysexAac2OeLZomhAoC5WFY1gEZk88
jbULHkpozq/TD0Svus91V7lWjAIbvNgAXbQ0ZGMbF/UicGEa5FpQLUqc4S9VHoY3PnCN05YyTVRx
xyYcZ815atiqVbVBPCc0BV9Q0TTv3K6jxB7BnH7uAWlHRBci+3vl6/2khYrYNSOCPvixgUeuWyef
UAtATGxwTr8pnuE8pHrQjEjtYWGzzLeAxh7XQaWLIGQmGPmV3qIH384WOCcXhl1YvPAnCfMXeZT+
jfLcAL++BJNblSbWZS7yyI4AKW3OUAUzYAdkVZtr2NKa5FIrSDHGuDR93slRio1FjQxXUIIUUWRq
bIGtj6xO8+G9xVxaLGzROC5VNxkRecvUKJlgSf2LGEK9hV861Wcj5HxGIRkpXAXZkwplf1dOc5Mr
2QN3JZ9AMAVTVys3bMOxI/T/4zb9Kf+05uyhjPZVc76TIfoh9WTIMayegopqWElDNSDbNOBgng05
1HCClYZ1U3DCAoH0wLMh16AWBBLIhgHrImEX6LX5fTLkBCYGOPiMcYjPN2H7rxhyeJ5tOw73JrAv
LYWyFBWWAQx4rqKDWDoty+YyqlVjhGPgzotGO4d4ppk4iVt9irUmmpWa5FYqdW4pvc+PC5lMpF3e
VjYwNiEK7iBCPa8awx3banQpqWulruXpJLoKkaHMba39JhWeTNwsqGaNoU1zI/lUc95cRV7bXBkF
p+MXQOyZofRtdg04B+hvONURKA4NaTBuBxOUFgGrZrhldekACzCpDc8khXbXQbQ+dQsnOo9ZH7eF
pTeJMsU2yzLn51nd4MvE1VaF2yULo6muYsgrXBAcRFO1VCAOIBW9yPxkhOqsvGbS1UxDq/0pbpxK
ZNwOLmxu31d+LaeoiW5iVuKPLIQQHpO8GtleUi0kj4oJRdEDGKF6kVFORKsVIyVK65lTRd5CLWtv
4Rd5aTYsZ5MWnNYRbbC9UN362lYUbuV2pX4qG4MLSGu5C3BiI8WBDfe5cku7RJ1GWluZjpPJf+jT
/iy14cuiwXp2OIbN0IHHGTLimmQuuANtcel0bQHhoivHRqWVI6dgzsfKQaaedO1c6TRQVioSokvv
WxHX91xz8ok0UrLIi2Qc2D66qqpSnRZxUY4iWgGF7wGZnem3Hg38G+xkwHxT8gmY2VRktv7VCYpq
XgW0FlVSRQunQSNH4x0ELF4nIonqj34MbLBLvdsmcCMqAt+Rk8BNwOcmYXypNdidpLqdWTDoICSI
eQAspW1BdFx4VorBdWhJjT+qDPrS6K65S8PPraNbFQtrq9AT98LHMSQCyjlLpG/KtiumLtFvfMm7
qecW4WdSXKZ6mZ6ranArgXad//hRGbKZt60n/yFD0eczB3jArIng1Gk4PwnW5JF+DLwgxVmrODU4
BvllpH/3nS5ecD+DpELlKdPMLW3h2UQuKk2nF02lyYmfuSNqR6OUuIsC2O05ifTLstDQuSyAF3GV
iVFYRpqiz6+PxZ7e+8ERgxuKYcswztQ+Bdj/GNDQOmocLcmd6BIRJZ97vn4R0VAf6W4trbKlxj/c
rl+huHM/A87lZXAcIGw51/vOL7slgfcfUhtufGnlCnaBdFylhd8KRSH6CDwJ7RKC0Wgk1c64TWFA
CQSkDDXKeGGgQjjAJ96wG7U1nM+FisIZqlUwZ+y7l5YiKKTyOXaDStiZnUxiIFVGudGyi7gLs3FC
IILNkU3/IYu6tlXbHQhjDQ710OBAaThzZ/hAUFIoXScK5SUcPv6NQY5wwVx4+YFKzMBcOanpUB+N
gIGtRnmVKOcqWKJF1pVk7NH0RkriWBVyRwUGIbUFa5gn+Hr9w9eMFY4KNlMlDMEWd75Vo85ZNF1U
mLmbjUmZgWXH8HQs6uoxsFvwVqX1POVZaMqwwvNOUfEcyVQb5xkLLhGzUwEZKfYF3GjXdF1wQG33
Enslw6IIeGmFhekYXQ4mIMnHTlJD2kv3mwulDkxcGGgUYdLMMUtUU8nLhyJH7qWSgVtrQ+BrlVLi
c85tLJLW76YODfKFDeSDSLQi+oeEr777IsFesjA9whIKAqeYaf34ezG+EC31SNdt5aLlZmE3wL4o
OrCeeva1dhUwvJVHzDrjtUXc9t7H3FupIbaIF9fL1GfYzHyNXrmKh2Z+rVSTgjD7xmuVRsj+u1Vu
NqrS3pelf6n56qwBZvSbF/NWhLx1r3y3ba/TIPRFpgdgiSKqLTVsM6BGbrSU61aQ5caorTpmkrS9
BkahPu/8rrRgHxll5kT4tia+NgamSZu6HQc3PkXRVNER0J9ao01lREeKEtXTppPpSKNRcOnohahs
8Bb9JrkK1CT7rLEPGcmbLzzXiwuER68bBiiz6Mfi1qutapBlg4NNwNfRYFbp48wXXUwzLlHmFupF
EdrSTHGAFwYvMfCRDUqB+8GToKN8ur6w/tFw2wayqP9OpgAdM/4hg23lLumS7MWfXnwFXH+cinXj
P1qDoMIzK9b2DnHf7vqyHXhPv26+2VFFMSPJNQveFEiO9loqdRbOFBKMXwiuL2xuuVbQhaBjDKWE
nzd/U9ca/Lh5a/gAhs1KNMvdwtr7TD++/dguvg8d3s43OvS9sP5t8FgbndZXNjcFZvfKwxYGrmei
Fxwt4v4Z1l+wIX5VNj2/vrL+0a67f/2rBkPWTy9dmOMnuMLATOfOOZDDCwnLhae6JeO8vKgwmL7K
aNSRpyT2uKjK0qzBj/1c6d1DFxT+uC0+tUr9UMUanpW+eu5p3QNqCshUt/Jj4bvLoCk6y/Wb70mI
dMsrK8+sGXDgTbMoDZR8skt26eUEwt6cOpMui74QCe5qrHcXUYlGMsPOpIzCBUz4kKPBQTX2ImWk
ElsVrh1TiPUzqFdIwU3wbXJJIDluts2HWoHp3Mk8IQMiipqWFhQXSLMrbMiqQJjpQAA6JnYWC46a
2zoCM1pW0IbkLDaRtwLvrDNTpVNHoZxrETPzmtAvOSeXVN6nXnVZ+cy7kKoyA9iKsU+za1yRq9Ix
2pHv1QxC/igxQwpJflYqkxCGgRUZXE6IGt+4agkTEq3GMHy/acE3HmaxpbdJ0jN6pq7m2iTV3MT0
NB/iYcMArRIPGuNmomSZ8P3kPPZTOsqlawhYE/i1ayBZxNW5r7JLx8mBDyhQKIK4HUEKvJxC2cEo
jzJyrqdOCn/2v/pAtrh55Zs4aO49PbklWlYCf0JuoDrjwkgLbnVGeNM5GnRwnkxSI3cnQTVXIvuj
bSS25TSQF0P1KCqrO9Y0VhZE/qTAQTFq4lS9UrVvfpGYdpyok6JNFNNVG8HzzGwUGk24Q/EiRmAZ
IfYNWjnLkqmSQp7ApXQOMzaEu0pmlW7Qp5YyS/cx9AMD9LzmTqbBTcgi5QIOOBu1saZOE9aMHQz8
TsvS3FIaeMEintWmXZyHZVwKoLNmjeskQLibMnOKKfZ0mN7d9DzV2wltK3tWpp4HVj2Cni66VuDG
I4LkLmSvSg+8GyAHiM8+4TSIRUeAmi+kCIMmMxUCZD7rYgadj6BwoSKzrK9cCes1UdI8sNqfB81n
TffuaVyO4yarRpAPuIHkUHYOp+LOY+S3ZlynfJzW5QiSR99V5p4HCpRhKPKmgHkeSDF8HqX+bYUE
95LcklrkC1y3RGjB1FbwAjJGnxvPTa/qBBgot/xvrr5r2VVd2/aLVEUS4ZXggMPI8YUac665EUhC
gAQIvv40e6579q3zojIYMEldvbcgj3hk8+M4hCNYy/ltc9QL8wGsTSoMi3rsr4R6U6HaZk4b7S6X
qE528xDUZVK5xdx2r/7c7524qXOt+jGdnEDlphFDulqwCyZAaG038c8WzED4egMIHfxE79QgAyOK
rHu+TtLwNFicc+1vaT8SsXfW8Ip/Nxt3QD5TN2ZemvC4Lhd33XVtBB1G/YCAJcpY8/d1IhyVXb8e
Os8v12rtCsqdUtYezYJIoJOG9RNwLouu1Ras+pEhMbmPZGNX23iHat2Uztrv4rBer/Nr1IoHf2GF
cwP01qWrsm2LearjaSmoba+TDrxMTgFweqpfhxn1oLu5ZxKBJbARurLt+sOG/DINE/WGZGvXtsnb
EtbtrhPq7DpaHo03fOEdGlK/i+ODz+WQUtmDc1rAMG4D/SIx7p+lMy/6nnu7QDUgYCbhpJaf41CN
RSSkm6opePGQoaYYtrvD7HhN5pGB5G0S/1n0oDKcYZeTJjqhHPpFhQRohTvd0HArgpi8kwb0xhqC
CIiCPUoxm/WbSbJgA53RXuwQL9lcRw4CpMhbxVAoAR870Q5xUqAq2tqgfRJxU8zeqh9BE+TtGByn
EcQg5f64D8Oe53018bQySbLbAAVb06oMzOk3BwKb4kbqMOSZMB9M86PlU5yOUbClo+VjnkzmutJH
qJy8o620Tts+1MWyWRes/5PZvLjwVxSNRiance2nFPOHZasj1tQKx98H7gSmZSCn+WGZY+8k+yxK
DH1pHLGvEQ8zNvI6Cyq5pd4oX7pKIAM1wZShLjpUour2Lv2ekvnsTRCW8c5/pV58jio84c2wYzyz
OFsrMJi62V68IVK4ODtknnLtbvZ/0MHmvZiaN47Ama2jBpsDto8hq95402X9AuDP8novRZvaxOny
dQTdOrZYHKP+feDOc9qr7atLQLFy1aRd0roZ8cPPcbBXhtDZy20/Vd60i6J+N6iAZZOkcdowwXcL
X6o0aMjetlqmFbEr9KpxVzhNclx8Fxm077+4QLcB4ChEAI+wfFXmdSI+QWZDhlySIdolJjmZqqd7
ABOPUWtf2nk7KMUuzlz9mTr+x500S93ZHui2ycx17afTuZCDMQf9LliGtOkZTVs7XQZTA25eJoXa
assM7T7CsUeQxkuegkHIwxFVE6Mg1uRZg9ZCgGl6P/gNNethXSv306NkLiDiXk5znZBrp5WT3be4
N/dFvnX1gxMye6roNhf33W77u7gxv+Mavz1vG3k2drKHfhbRvuZ1+9oY5z/3Y+hlvRA1Tx8DxtNd
IB0Par2IPKxEdNl2O0YXP81SmF9hy5tcUZddrVH6LCa/yv1kJF+zhKLidtrRJtc0whj+5BGrjijF
5H4ClXhqWeekWyR+ItKP/3jSPYUNYHkSuF0Re0SdAbssF+IwmyfOBGo2rHf3TXHrwWDwGvAIm1dU
bws/sm0bn8YAr+7fo82XdtXitxeRJROQwz84XWzKmJF55wJqeav65JPefteZ+GWGZuFznRxdWKdm
52Uy9FJzDBl9kKzfWy2KxQ2Hf2w0gJychukFKc/Jomou1mpOIA9x3SdnqoL0vpkTfPhBH/xaNXEy
v+nGh7W2bkm1GXYLhJDvkRe/37ekW3BtJfM+pjq2RRPZ4CSJrq8s5yTocjeZyXcnVa4GOv4T16B/
8O887UsyjmTvrat3iExInoLBc9P7tQRQCoxOp39ZlQTZuMXsYYpUUoZrxXeAvQ0q+Pj1foNcMTxi
uBo+BNV+gX6wnAY+jFcaQaKgHG/8UcqC0MAd6sNmSgOl6HPPK3EIVTAfuqkZnoVv8GRvmyTIdmMW
Vz+ENkkWuyS4Yu5WfiJEkGKIFX2vEvZy37Se6uelvcEGgxMXkLOqk8R7dx19SZCqTcGPEcm/NzIm
C8iBbn52q00f4pr1B3cxznOl5puQFD+8zBJqoRhykhrHoFqG+eSu/Vk7Q3A1q10z5kjImoIPsgnv
Z66Ykw/z6JzhYTFXD+jg3w06chr9QPxqGzPlhIzVeSaEXaEpiLNq9bvfiUJ9ubi/ZMj6PAgWdVmD
xb/MymX5/SdkBoZP/HZCt81FbLZLFUb6skyhzId2jX7FoM7vpzJOQFdNlFxiMzYXt590LlWMMVn7
4lzNh/tWSPloZvBbV2WJf75v4EAR+7OS5/v5hJV2sm5tnCsXgTknmvr5sm36Z56B+91+SLJtvom9
qusKdu3sDFGSd4bG3zddwX0L4BBjFsdyeEDwpCe2ei0Y/9V8a6v/XjVNFpmh6HQfBMrpk0mivmCI
eF8Mb+X9GHqsmww3iD3WMZUneQtNt+L+K2wUNsV5bAaPx0sq/QgRQVxuwvGKNRDsq1un3f1aIO2h
qadCiIBIg9pg2Mq56ZICL9P62dpgfz+OIdRNhyjkT3Qdh7LGmLuDhaD9nOvueD8Os4ASWDvaJ+2R
ulzjbdjRFt0L6UF534LXZkobdImnbeiDIxhKu2sVaEwvUu/KrTNqN/vTxDzJqbM2p4Eq75kOzu+F
cPuDzgOqtQohw2HI9h0GSCO67eB44gxckr4Jz68OTojCpmLe8u3q031Hj7a2MMA1SoznovAdpndh
3L3dv+xVDOJx7cPrQmNztT2Vf4/a8u15WZzptR11eKSDgDAHfwv2Ey5IbsL6x9hR7iaHqWMinOHN
A8B3P30nNEsGWMu/dHVlH1zR0PR+mvNsvw2N+Mukfb9sVNwW9/Ud61FEmuWrXxWyk641h8VS732L
gsP9FJW/1vlSr+65NY3/SCFV/XvEkMcNcj0RPzVt6J3mFbH6fsiwSnJPTOwzttCldWTc9mDv+afT
BPn9kLNlYGe3BsCBM1ZPZu2gcQlRpJFYJ49955p00IP72OvGP28Gqqz7tdueHQHzbO+qo6jPXBvt
WptsX72D1H5at0fQHFMaBhUvbD96ZdMG8mWKydffs/LwooHVXR4cML2XmIAXuH+h2XaFPK57m7ew
P5qEo8a1E/8xTno/22lbaDHohh6ZUHWqvAoYsaee/94dPXXQXvcasbyKrpRp9veoozu9LQBGXyJ3
EaX1xfL3AQpy8jDQf8f1MO18v8MrY1X4Fo8NylM8YOISN7u/YlO9VA/3127F1CbfXrt3PPbbzhi6
a5fbMgm8sfCREpgqBnENYUBqJtEfxxa8rdv2B+nT4aJYjdSk8+d9GKjo0vOQ7uJo3RAJZ4yq0zOc
QOrYRr5JFwfFKv5yar84AUvHZBIZMr/4oTXb82rGAKyqLpy4T/YdKlgMMb9CSMwevSbYCn8JKfSD
S5AnNlxz0C/fUdyDnnEbF5VdrN5UnBybdrGprAa/tHN8GDvUgE1kokvko6qugwk6hgbE2+bNL0QE
34AxDqKN6fvksTrzvHk+TKGB8DVCH9XQgxVsHqdyM3w4VUPU/21q6bVQhCX89tC6MoqbiON9wkdL
qSyn2TuNdmD7uKlk+d/1/3e7+8b3BnLVf/e1U8D2dbed7rvdD3DfYpuhQkWlgsP/dyXCeJIpzDeW
TkFLUDsFXJV8rkUa9FE2Ew24INbrBcdSmQ2JKGbevXdRAPylQQXEiNn2KjbvDfuUYLiQEEuRj+Hc
l3oK+nK4NXxykOv2M3L+ji+lW+mlXEyDm+uQnMYbTWPcop0IfyLjrEeSuKZUozDpFqi+mCcxYRCw
0F/MD1EwhX83mFfoHrkyppS35v6JnxyAUwffei9cLBnVTJfG+aMIwQUx/JNSeW/WZEg3CsoebIy3
SxZTsEmuRTPMn42u1SlqUABUItWRXoqADg8y8s9RPer9/fagl+nC4wsUjHys0pCgYGiH+e1+cUBH
+xKKaHnTy5BFbaUJfnGDoxJUKrsuat7cucextXl1WmYzzbGDWUbcK5jvtqw17rlxFdnd192/7TRS
9NCHAHZaed5ZgPTROKRdF+VIFOreQD97e27Mb5NcQc6WKiFxxVtLajy0PdKxV82x2tfkkclqLqDl
uwZtk8sJpSUmrilcSGfLOJ502a++LlWNgVd1zpxV4VSVFWc8B3pF/74ff49OR6PK++/Kxk2y1kLd
ygJzdKv2oEEZHjZ36ooaoQoUiyNQLE9THlJADm0jSEq3iGThDJXzbManKeimvcNApLaTsHsIXs4h
WUeZNjyqUrDQIET6hOy2cXlvgmYXqSE+qDpJShSLgaFNyZx2LGEsHctxtgAh5ybMaGzdtL1xe30P
N5vbemvhMj8sia1+L1r/00bVTd83ctBr/jWADH0/qvBBbEOde3Z5n2890rl1GU2Gfz+NYM4A8ZOl
2xkWzIXh4XboRv8dipzwUolzGE/RI1EDO22eQH7Y9vFxwkEuepnnTOgk2I0DQZ3e0qBoo6bNG7eZ
9tCtHPQULnVaeWHmzXzdU3dOCn92pytptvZYb/O7odN2Mq0vTp0O+udtHXjerHV4oaHyd61PRLZO
jGYgIaHKUZVfzpPrl5U1abJa5Ba2QmmMoSFLYBvaQ03QPcQT3XUDAOIaIl+nH5rUWV/rYKkeobdp
C18IVVBHbM+QPg8pfqcvxwmYLWdtU7orGI4WqsdULK576KXwShYkl9X00Q66V4STiDKUQ4MSe+3z
U4sSubw30vqPiXZclLPeOb4FMNYi3P234cTtskUlIy6H/K558+YkscmQgFUlUdN7yEihuQXZAEAk
cgZdOgRdPpq/aczd3Wq9R+Z7QxlpihI8hlrXR6FTDMj80a/nJl0Yxw3y3HG/+OoszeqV/21UCI0A
9LI2JVL9qhg0a51au4yF8d/zXzR6gJ0FpO49JFF9007lvQHkNJVN9J6o2R41OmhpTAtjkqA74VlT
3ld1//tpTmDYqyL6vhF0QGHtCuG5i27Y3Bpv9UnhRPaz5uDEgdY8Srdx0BPrPhdTBf+X0EzIv+95
lPkjoiFJ1rmkxM9MvTnHJebriUp75q1K4AOokBxFGEYHkUx/m/uiAw2LgEIB3ziAz0MFN9pyu5J7
I30CyXPX3cAuVpXbrenrWRSym0TqOrB5dZu6qtl5hax/KVmFU7g3sJv++6n63084mA9NM7h83pql
NKG7lPdPga3+/8X7F04f5bIN+0M9hKq8N3CWYVwZ5FsdeO2OwepX3hs5II5VyNj+Lt7XxZyAWWcQ
8ZFBj2XlQ8TIWqlTFkd9inDwNtXhBgrUX9P4tiv3EEqYv6mMysFmJIjscZtRSbp9f3KTWPSplbXM
wboBGo0R2z1nAQwNCtTbbYt6D+YNQE3gPFUGqlxZ9eoElTVLDTRrRX3jYIkxkDuMN6IU9+rehMjW
U+U08u8tmSRPAOInQClvb8X9SviIPlShXHfIofPjaWcb/uNMtD3Rm8xvdZfDdItT97A1oXfmCpgh
iJDqEfAahHabL4qaLbaEAcmWELpUYANuYvAtccq2lfWRa52hRELQlhG6mtc58t/lZGrTuprEESq7
LneAqmWB9OFFSfoSStBC+BXGYubhZZ88aMFFVHc7Vk1Q03uqXG995R4O7p/+z7o6xIuYmAGMK96L
yaik6KE2uLSbbAvBRpZxxbszuMIExuhYpYTF0HA6td1H0jFgd1GMeSp45R0fdo5t4wcbersJZe4P
OBiZyySgAKbNhqdRLcdlIGc4ut3LZJsJEHCN9X59CKONn32oeMpq0LvGsuE7kd6lAcX6KuloT/Hs
i5y/MJrY505vybWDxkD5ZC7bBISgz8AtBaDE07B29X5t6vVhGfo1Cw3p8ioOPQCESTgU2oPiFqoE
BizWo2eXqr3kIXuUC5cxsndpciZrQMpwk0Q2olcoXpYnDwhvYePByWexLE8RhawdE/VX8BesO28j
3aMcO6DEof9YxUOXeQmom7GBfxTgyydmEzapHG7RurVeRvnMzy50YvA2+BCxe4Kfo77ewM7EXj7L
OnkVc/vP6FT95b4ELB4poEJQEW3CM53Q4MN2AQS4kfs9BSQsII+G+sKTzYcNhuK+PupnsAgec4+h
z8f3UY57pVr6nCzqa1xrL0+4D0xpMOHBWyGA8Tb62jt0/AjA8x/7xhX5VHf6Q7kbzW3dgRS6fRtz
J7spPlO/T7qdlvUapMJl5OgojM3RvI4fUViVSOeTX0Pg4nn4W8Gl4nvHMQxQzq6Ri302Vx62+uHe
+LpvIJ6wybEdOJQSvXJ/DBkhHpD0tZ6qCYUBEg9Nxfo4gW5H7fE+GBK/+6tuDt3CLyBSpoIoBhPH
7dPabLJgjVWHMYDbBVQ9LzUP1icmoCb1aLhm67aqHNovg1uth8yKdoUH2YHMrd+qMtoQgcS0jkeH
Ue+gO/FHjjC3TV3fvyczB7fRaIBtwUZyz4foDM7BeYe8waQOxspfc/2S8PlQ977zbuOm1JazrA3r
4TXyrDh2dh4zKLiAJztXrQnFSUQYRtzQQiOnN8j+rLkwAV1tyCH2FS3HUJgY/TQOcjpZV1V/fG5k
oTWkRIWrp+MyDv37CIJjqpV4CLYWoi/rX8OkewYz5b02zDevYYPQ0Hbw6pj2ONpJP3S4ijBa5cH4
pjvfe3oTxv6p6XbRCqprxT54ahjqumfRienie+PlvuRGEO0RZwBzEw0wQNUs86uNPRyIFcFHZMV+
3JT8tSTA2aq5ra+zsF+D7dczaNGbFdqPjlFMvSd6a7Z5O9MWOLp0Ao6KJUL8G/CSJa0wj9A+QfDu
IfyM45I3cAI/+XTrjzMD21b5PK8UxCLdCkLbq5B7VnPnf3oAK1NmnSzqXfYr1kglqhEi4W76gu4q
zK3WtKySWr0mCWAL2La+6xuUAKiyP4MgmrJIJuGu59QB9bGuv2MRFvHGtq8kmaGIguIaTkx/yntH
6R0JVvNi5IAIOmzNb1s3edxH4R/SDpbvyLzUe6Rncal6UyCQsS8IIOudjJksl8lJnqC5R11kP9yk
9t8G6jQgEDEQeMzx3mg1/Lt4/xYMJ0hSilRR6Wp4CS2Cs12Dz8DX236o6ptjD4vDaD/n0YXizlv+
o6mzXWdWp/WciIcVYoBT3CZIcAMgwDSU/AGopczCsQZX2qzATQDvOuHvRIK+h8SDvQYViACwJOuh
duLoeXOdGw2jhjTwt+W121NaB/9xzPxLgUz+gNlyziHekQ+iRpbUJB1JJfwOe7ny9nNpxh20ie1b
0NgvOOvaFP0j/vF0/DTE3vBnCRWomapi6aYOAH8wg4HmUUp7irCsBCBSCvcgX2tdrvgHv9dqW+qi
RUawJ9Hm5XVE3MK38/LQCPdLNPV2DDZtLsEW5W7Y9u89Irtsg7c5DJcXiT7f+YF5aEjdZWSN3SNe
ogBPI1bF6HCZT3oy5RqE9NTP5kUN4tUdfFO0/vYtPMX8FLNbhaU2DVTj2s3HaSaHeuvnD+zzycfA
YhIIdIwRVHE2RFsFfxfwrTWBv7KGffJjUzZOA51x7YefPhh+2R3t4LgP/qD3ombObgiqCYApO/iA
kg6AmZqMhktwgHnXuY2vqiDwWRbMAy7jV0I/gBVGwTh7Ngt4ZQpYgqOXcYWlQ6suLAX3welRFZUG
Gvgj0KNt7wt6abnDvljd8nQT5BdzCTi61qJ2rVeSr4jIv7X9J7ALONjF7y8+CVTWjbN71e30bokH
55uS9NxO+nsc3fFF1H1fVjd8M4xH+hN/WdXXe22o+7q4njglRrrPHQbPFNFUIPPt/Ldti37a3s0J
UyYNw9Artsqrj64Xdplu23avNwBzsRrMcaZ+nLZjgurMxGIPWgSDmFOvZ0hlgCs0KtqD/VKXYEq2
lAbk0kKkXYAv7p/70Yf9wigv+/cJGk/kfu29hlLbPE64/tFNu4MamezpwsQxVre74vgvA2/8o8NF
f+or8Liuq3N/pvaZbZZcMQfG/r5EQ3gBMaboi+4MJCAbLMwgt3IaNf4/fFP/YJ6XYCfx9ItaNxZl
RPSzQBK7pRypWBZ1bLgaAyJjGLY3bSG8gJsh+Ermt4616zlc4hWCSk0umEdGntYVMzuQ3jlpuf2/
ZlT7iEx/wGQ8Lm0FYSHxkVo0mz0RtZ4Fc9u3hqzRCU5qlrKuTWA9nJIH9MoV4m9XacwSIv9YKpys
ZcF2AE3Vvgh5HEeNOTzgKilrh7xov8ZbqDUQ0tDbrqrjl46iFNO2Y9lWGbbjk9h2Hhu89F5MazmZ
UyW847Lo5EW4BAKYpnmcJGQPNkz0FSEqUnDgLSir+tsVQv9ELkOFBGtYinZ5k846XQBexFdt4BAk
w0zfR8b2Mlm31FZufwRp3MOUrlXRdNjX0CEpcbg37iwfDYqqd8/WfgrTS2Grof+6MY8/DRu6PGiX
sFj1igxNgkDA1YhL0C9zaoAvlGRZ4WDsu99AeB+MaLynhdfxDgYt+HZ16+ynGNY/uoRtakJddsGg
3zGLadnUkmXy1k1mDQOj1wz2ia/0l9PL8FbCL0+Q2MtTgNQ+q5jb5LXSezOPtyuv3mrfQl0EHevv
6pZREnsIYYYoFCbtUfGT7w9ROs7z/CvGwBJOCSuAFwnIg9zmcZtv/H1FcsfbpjdStYXUqsFQVwFR
2lSd+Yh/O9bx9ky1/xJEYFnChmwPHoE3f4EI+1AnttoJcB+g8PWPXEACTaP8DzAasGpuJM9LjGzJ
C5vnIe6bXAStOtB4XrLOR8DeQipOgVRrOvl1dCSOUAcdu/AJLRPkYhtZtrTxrH8IWJD3kRIftHMA
sQCv7wzHmB+a5JeDwcJhtXzpo/ZhjLSTB3OYPDSeb+AiYvNpVU19gh8z3LsKfKo3gcsK5y+phhrk
rRQnG7l7nRiMYU39SetowQlXUH0TeIR6fWlavxC3CanSwZ+7R6+lU4ZTAP/kohTCZeOk/LfabAb6
hvqpb7lb4NRh/q0QvuTQOs/owKNNuQEzGgQo/ILxfJeKy46NBWk0z8NtdhFXWLVnvTPvMX5AFjV5
48kfzHjqG4zyalyPNQT4e2QcmEoo8UThwHOacXxzGmM7nlArX0kITVZlljc7isvAJ/+I3KTLu8AD
zNcy/4Q0C6Ob/mJmaB/tRIeTw8lFMI9fYy4MRriAXYB8yZQLh525EPtAGn1ym+roOpI8VvXmpnZG
VxZAwz7g6Brabno39a4Rjbya2BdXMmzu0VD2eF8luQs5LaaP8HqxXnuPv9aNE73OMOBCXpp8YHqK
8KkZPma7t4BOnttGAQAOB28/W6WLPuBFrICTRO7BMIUOA1/37I/dviZIdSTde6Arvv0QjG+r6DcN
p+G57RHt4XILfzkw9Puqrl84TNyZb2CjqZvvdpqT3UDD7mBqYz8MdEltZ5NMykAcCQn0C6d4YUF/
HOKkhiVQ0RrQn/QHqF26F9wNgFKYE+0EJUxar7/MdCt3/W8LVyKUGlV1WLbElk3Dz+uMPEeNcZQh
lxl/DGTFs8M7SOwi7zQxu8H4gTvRYsqfDxhPNngi6xYEU2Q/kLNASFmNz1Pg515f8yfUEF2+dGNS
hCocDxQAxg07qC/3prE+jtu5c57UJhsDE73eGw5od/UwwUAj7cciIYYa2rrdNz6DtyVMYMEhTlmx
SVx0heE46KCAca3hB2GYU/Jq8XIpdf8NpOrR+NUnoeSAWnxGaoVQ0E4oX+MpFtfu21sR7tqpbiCn
itVOg86BIEUQyLZmsV9l0uLJrvzVbCBqElQCM+ZfwijlXquewMdNAtTqjXwlCVeYcCF6bGtItzF5
1p+Ek7VsJr1kcT/2J49wFCq1Aw35EvhHA9FeZ1z3smqUmUpEA3IT0u4hsqV4J1G32UU8TWFgLnC+
nuvQMpSUCiIzCcKZQNQSRdBmm36QpQPgO9HoaHz2y4A3yK5jcFQAMZPnWMMTKupv7UfJ+6SivhRI
R6ARVdX7Zmm3e0eR38HdIroHCEyKOfKWM9u7jqofajbwN8qafHad5TJ4NzZQavdhrIPoOMTdpzsy
9wE6lhPmFRyO/hR2b1Hnlp0dWhAyQ100q4UjNG6bX3YtTbtfYq96HZZ1efU2jjKE/wMey1wIrfUT
KmAJfi+pclsRwAtSKZh92uESLSBeMUeFD23WBArCMVHW6ajB/BzrmCJ4iIMxmH/i3oSaAxzz7QnO
IHmmHNNtIAdyT9ZawGeKgh5eHPrKjHnAhBzyB/+B5UP8BUHKWL/0/ibg3OXqq+trEDgR/eODZg+7
pEciSpHF02Q/dHFbSqrcC2Aq5yJBtVwgxzMlpiE7mw6TqAGW+opmCGsHw5qTqqsPA0z4AAYPcB/K
d2DOj80IG9Pgy9fKeNOTT+KUyg4sPfJQ6YzOz0Ri6O0IOOPJdSBuA2t6pHEEyGiQ/jsmr2h2zUoA
/3Pqvd9836ldIwH/tAuoPtb/NJt4i3rIdOap2VC+6n4HUjvYAdcbXa86a3eOX2TUXxiXBUArWloF
kGwdV0yhgEiXAvRA9ubU/s4DqvNgZ6dGTaA/Qq2Ch/sqxvT/sHdeu5Ej27b9IjZIBk3w5QKHTJ+S
Ul6leiGkkoremyD59Xew2tXubYB+uMAFzu4HoQ3UJWUmI9Zac86x5Lasxvpg1xUzQ27NPNHDLddq
FvS1YqqJzfJqNu1vFiOtoBq0l6JZplM4NOo2saLp1rDraOcRAUS5GTARoSantsT3P+n5Mx3fDVGl
ZtMmQ3ZAj3H9HuPlAfVdMPmInKvUbC4uFohemtG1Iq513zPPINGoPblDv1s629oRTUt3QhPutTMk
ZwzO9b1j8zCVWrUxNctmtJUjiswMJ0uGqgdpxN6ebKO50fLqyVxyHr6luG1IpmzhAnPGSuPJSZLm
EEUZBYNR4WWY6wOqGGbENiF4HC7RdW55v31JvBaGR7kUBedU/VYUmnP+8UXreswQ5AIZuXj5Bjs2
Y4SqecDsb9y5Q5Ud9CTPITnkTuG39KEYIBKq9klad3OKdtD2d+n6pSn8RrNwILmNs+lRVTcG/BOl
Z69GibVxno1x68yLceqpVhh1ixQXp5biuRkiHwBdeUCLNra5bOygnWq4Z63IA9J+/WHUGBvOSlP7
bp7cbcsklQBPKU+liuXOSJqHwXHlmZG2PHtRnG66dGm2mlMV/pJ11VWilctDlz5a67kbGYncj4Vq
H7GG0Mh3vRloffdRONhMrDleNrWa6pOdY9ZwZFcccKmfvHp1wZRvXVhE1zBZVjPoDK4o4cEM9Scx
Dv11mGG9yhpTO2pGdD8vmnszVYPzOPc87wlBsV/76jGelwBFmhk1Hri+/eo14/I6OfSgdiggE63/
iEHkyqkWPOKMCHy9KuOTORnWpRZzg710sYLSrr+Irhe3Sn0oZQy3SxcRZahwAw2MYK/pJXeZ4VbE
qeac7tRrNsBBD7YVhy+pNY27TOn60UyGWx40lHxTHzfhgF/UaUN3b6wf1biqfTSd5aTGptuG4ypg
J6F1nn58mW6Y+jSnHmm18mPsPAf8ticnM/WbQiX9plXlc2GqJsBoLF4hwR2KRTh3jUNwoKqOVSWc
DyuK8BUP6XSv3OaK6sA7qETHbltl6RNyoHeTrHZyKdqT3VJbS7DJ9yVUoLplpgei5FQwjmqJ+bth
ihdS1MO+nCc0frP8SJqIlifpbvJUWT6fi/FoMFA5ucPoC3Ch9/im08DIYuvw4x8xe40bl2ju7SKN
q6ku8ayNrSAVz7MiNP0aN3O1ZVLqBGT99esKKMp1rkxO9JQr0RBR9zANr4VmJvem23UPFSWyFpmv
paPrT4nDSxFp5W9/9+PfaaNs4QKIvdtr2CcJXT2I3LtmjDK+LjMjrnoeMTYZbVBOref4UcWRYeBB
Iow6ICFG81cGo+B/2ukhaTrFGD0jAOBgWB5U0V7szkz8NF9EsHSj/WRJzJpz5fRf+JUQxpK0eht6
+dRG0V3Co74HAch8Ue9vh4X4CTILbXsfOktgx5N8X1OyZuri0I6j/JjreJ70EvMO07jw0erwTpux
c3LjfLoROmGzOOnW5ECVHwnZtidTN8JTtsuFpa7SHCaU7IfwrbdTvPG182VMbXdX9c6Hcpn8GkOO
88XEgNXkunbPCLkO9KXMXjEuvkSIk+dy4X+h6MaPTo89ofK06I7zE7t9Rowvx27EjBKpIG+m+OHH
F22uiN8snnsyVdFsFtdbNqp2k6sfX5IBgaOJxduPCW6Mz9LQomhTD8OnyRF5bKLbntPrkGnTcEiZ
v6Knj3IbOsjMQtO2FUob9mqDFGTSQBtbjGKPEwuaVFgg6o79iJ6VQc00LAbbvQvwNtWYP1mavXfQ
vg42Y98ga5HxmtijBUKZPMh3MmjeXc+AK+hyWeyRA7otRxrUKJuBsiHO9joebixl/r/h4/xb2uHP
sMP/8/85cQHu6l+J0DpJ5v9E0cmH7u1ff9fv2IWV1g4GR+qkm1lv6P2MXWC1KUBR6TKF57Y2+fN/
5+d4v1iGxX+SwN7YqPMzP0dCiRaOIMUMDPpv83N+cBV+zj3arqsb0jJc4n/wRSU/xM+5x0mFUaY5
oXXJltqdjwu3pXgfY9GHF36uF50tE3t74Tno5uozNFMd4G1jYkqMAQqCPHNgD2wm1npurKXfLxM3
MX6OBQ1CP3mIdyQITNe3Msb6pKAsXwwmkhgsKQ3P5bAk0q+L8SVtvOf1OcctUr2Msku2ZSHIP8zV
ckVuFYO3VmBJwV4XmEb9ImMd1F4vPB+zXQSxLHzKG+T/MBmI4g8ZUn3xXjmY3q1BcPRpWVC6ZI28
pgv9pF3eTBVe6ZHeHnDjLb6WGR+0P+Lcpg3RuE55mzheyAh5nvLn2iNK0ZVBoUG/K5Ji6y3Tvh7w
keX6cDOZ1ktdopJ3UtUHqyuLoBWqDjKUEV+4EMfisuem8eybcqprcv8MIkEEnZlEkHNWO4quj9ar
AK3N3pue9/I4plhs8LPahEEOtkMPsUCBC9LUunguNgTP3WhderdMzXGGT0dNFTJ0LcleWISGpoTm
vgdRt5P5OB8TN7xSfXaTmqB/LEIlzkmiM90Zk16HX3OmkUzQFsX1TtqAiF4Jp3WfmMM3AnS70izv
M6+6VdKr/GRQn4iOXcBIvg4iI/+m6bLcVZgndjQX3+MJuyGhsQdH9x6p0LKtTngkGeHiOszAtvkS
NkFh0m85bXITesvDonk91nOL1AYClEmGI7Xbu9DLDy5R0KvBbR7nZE2q5AMR3EhewqnjUxcv3y3b
RtAlSWRndODRkON1Ba+zNZUDWqnPaVlnCZJzZGaFth+EzUjASUtObYiOIzCR1RKdKkNoR9nEgtMs
qyS57KRKiTHO0R5CwGuiqsPgTq+znqV+KeEWKtU8ebbXYEApaxRyyJSQqlHFq0C22u0cal/aXj85
IMA3qZkiL8XR1k07LWAssG/7OsImH2/T0Nb8GIvXkKxXf5dB5on7S11YcPjCKydf6Mw8Pja1iEde
U48rxXT8KSZfaQrjuETK18b+U8+IrGjh/JZZ6Mi1x1Db0JxXiVNso3fRq8hE/WCsvhu0SB3Br72e
zfKL7qkvTWwlxzr2jnyMzlTXxQ0EVsF8wTnGQl40r7uLdWCQ1kLYn4/PKAdmjnhXoyWMd3JcNmEq
wd4tD30ueCUnj4ZhnJyvBMi+QCfQLyFWCh9z0I4+6EpDLP81tP2/DPPzT5eORQL9P106/5MDovv4
p1vn12/76dZhRORICXwGrq4LTecP2A+LVV24PbpYcT6GyX/6/dZhAYFORys9RFp2+kkuv+6PBQTA
e4VE8bO4Kda76m/Afgz9r0AD2/XQgdcdCQ7bI4HO/uOtA8ay8QYZDxdyH/VJ5p513SwdVJU0ebHw
31+wJ+fLZ6UMUd/PqL6BNKb8zoOb6oPQuLMry/GVuzh+k3dYPdCtfDdD8Ujy0cLjG6OwIxfyvLwL
FRELi/gCIAMOS746iWSSzMTpwtqij/Uid2OJOrlCgJhAyM0rkqpdmo23QqqQ5r4rqFUkiF75WIcc
2mR0YyPzjvkKuapX3JWZAL6S4gcC66EeViaWXPFY9QrKGltN37grPKsSiyA3jZHGQsX2Wxhb+Qrb
srF02z34LRsO17ICuaoFM8WYL6uy3k+7LoaP0KruxliZXgx2XhsgX94K+8Kfk5bNTZaRjHK1jxoo
WLHCwboWlRLyhukW2UYoCGIzHMetCx7ye6gq52u4OIPcA2mJuS6HeyyDDzJdSfI1/sP+DkBoBa/b
HNvnvrMwfA5AmUDEmZl9iAzyAL4dAqqNR2ebgRc+k8XLNktR3s5pd9MwSbej4tLo5ln22q7CGj0O
7nbqGuJn9Ycqzfuk915/PAj/208EtldwSvz7MhTjWP/5L6rQ9Wh5+23rCEu/4IZwILjgaHjs/+E8
0F3Dc7ArMnyA8PjHecCOZgMx23QNoaMBezZMjN/PA49t3D8eYhsviaF71t85Dyh7/kLfoAoFbQxK
TJiuZVl/BXOP9dTZZRSLS5ubKERGcm3HTUr8UHM2ms4Ah+OAzx6UpaDM1WPfQR1cGvt+6WHtJk7h
bUNqlQMs5Cs6wNkv9fKaEoJoRplKMmr4mtSE+TnWamiBhkJ3D5071Q+vWRF/Lef+ZArzvqnrFKZv
saIJ9Lt0RlgWtl5imiIkE3ZOx5S8eC7o48mkuS+zZA0FuiSjAffVBp3ooFWMU3uxau3TzZtjZoP6
HjtHMNeTJ1JxCLUR9gBTZ5QWlnp114/9lo0J56krKsz5BWQXRv04kKN8w2RxWzcNoaQ6JrY4fM2m
kYFPaFx1afVZw070i1hguxn79UcUN4S4sR9YAnW5/Q5dmzGsVlHF5vKSFG0dqKi5pCj0p4kM9m5I
wggxC/94FrdR4OlReNPBJ9/E3rCeq2AxJG7tm9Fyvy0ALlCMi/jODOcVxNB+xr3uXad09bangZk1
63kfl528jEvkbnXNfGmH2PKhF/DyFBPiUsSrOeLC2icjwozTjvbBmtzojqmusV9q3scGbLlflCyE
EEpRb2JdBJWbpwchphypLzGZt9fMM/SqOuB3BCMyzfo+t2DwWlSzO4KB+bYtenPfV6LYliK9Msrm
zIfkkpVoajM2wKSQ36ECOdTghbXVukRsZgxCW4A28x7HBsJgGiNXWsbMWdl4e5AGqyjVDnsPdhqw
9Lbe6Djb70uoIPsBPycpTj096HoYbsbVNU3IS7vL8SX6xcIv2EwOTAp6mg12bmebzoCGZijqW60Y
DNgYWUJEtVP7yIwfZ7O7HQZgTjHeAb/q6/cqZ4yTxI7N4hHPOmEUFZio58Sfl/WVSUxkI/ZVPDKb
sSgivfIwDyVejSmqfKp9lsQQaPJjjHd45MGLCXaZHKQiCxIrstBMXZKPrEjgfxAa2I5RoR30Pt0N
dr4NQ/gSqnBqv/DKlmEZYFBppfhtUyU3LZ6rNejg3C3GdEe++t5BHMMCmhoJJnzoEqSVUoS65nvP
4oreAPfe10TiSaaNV7Fn40QNI5rBzpyuJYLffnDpS0xtIKGaaeVzzKjToOuovyl+mKZU6DATN5CX
e/XOatpPqxg9kOnpfTEMakOEYthikjK2JHvzzWwICCTIrYXfRfEjUvIJd96tcNu3vCy/KVcnlBtT
5Kr6C1TN2o+mVSpVg7oaOrc8YATjMxIzWIQcQ2mbFLHfAYENjCW/1pVuQJlxnxdJS5uktLN9V3wQ
rMHRVRTHKqVE8byrwU4gHsSj2JSFxDRCEMSfCXdYOT6bORJ3fR5eh21UrM3AnQJqFZBGBYQ98/7I
0tv1XnWnu/0xqprn1iyva4unXm+Naju43Tk2o/up8xoSYGOySZRjbPQcnDiY8gYaLGgMIjxm0UVB
rIreHxybOkSzbr0JQb6OEpcnMNc2njfvpxyif5aPQd1X5yHVD7kcy2C0wl2qV80l8ZgAAAbQCZTb
ex0MmO/K9k5M9Rq4dF6zkGw6VqjpujT7bxWSXDnYXzKNZQidpdPmtOwaMCDMDtV0GGM738W6+FZb
eMFcG9eVV7EuKbI2VsTvxwKlLQLSEtBkX2oyo4mlXaCIfg2T/D1WWGTqCk3DOBdAhOK2pViiJmJw
ObrLO4QwPrTucl66RCOOlFp7jxU324oGmXrnnlwbv1daH90uptV0N5yRT+gOl3ntsa212+a9XsGQ
7mFK6vOUNQaJo3pTNBUpUk/Q3pNf3EPW6eRtUmRMGdv5CRKCuflvNcOTRDVDHfHvqxk21r2Nn+1b
9y8qGr7xj4pGh0xKE7Hin23Ddih2/uhw9F88ehRWijD8pIuhjfm9w5G/gDn1PN3xgKlRcPBdv1c0
7i/MPWB0gjllU9+6Fe1vdDgsJ/lrRcMfTbKWP0ln6vcrb+wnnlgZSe6CkRK60DPaaul2fuZUr0wA
wEAYn4Jen3C2lpy9tsStNqluX5nzvT6ZC44eBmitZVab0RsvyYSbhqo9RftSMF+suAm4W1dDFuS2
FJ098BRrJLwaxR/z0EvmsQaL6j0NJhw/1ZBRyxtiU4j8kpr5N6hTFmuToj2A9zAwwygmHKaeO3tR
zMXTC+Gcd0T1a8e0ntoc161BOqVIWTtUtsldr7dvbDtk6hSOb5GOzsi0ZPZVZ2FAcJpDNi7XAKPD
IGcBT2ZFL5adv8RTuTXdiVFGL27CKcyDVsVPZQvUSTOKQxmqs7tY94NbX9jSdmpdudEb9zmq8Id1
bX0lTfe57ZfLABKZBRbzYcQtABYr+uraQL115m/byav3hOJtH1AIPncjjTGOl8MWA9fs46q+MOVr
A0giIPq9lxW+s8GIZO0gRp+hFt3DB3X9tObKg8zwWHrhy+D1r9kw77rQZF5kRA+Tta5n0c4qbRpf
F8uNM7hPMbbgLUGZ77buNoE9diTGOsaFM8GHrRyTboMDTdwYg7xySg5ZQpe+7M2nauR0JEpubrt6
dS8aytoTgjjVNs2cnAJdybMzg3mKBn3ZCLE0V0a7FA94qE5kyvj1V76CyhGi4XAEsgm3i5Nu0T62
c49wPo8pvoX0vZDwxbO2fnH7kI0XmnkPD+t+FFgTc1AazN+Sb0Crauwj9tnuXTJ2FjY7XiCd+gqT
AA/YhrzPIc2G61jlV1ZfFSBnqg8C7u12nghdZFEn9pEs8KURD++3atTuklp9eEumWBuD9k8+RR6W
xup8t2/I1VgTjqoe8cx4J06CCy+s2C42K3uPHxf/jNvJvYa9qRJ8vMvcCJ8q8iJBg9Vil7lsJJvD
2MWrXHbbwXS+VaHT4usbtC2mFvhBLmMnwl/DVkCf3Vfowz58tBV74EJzzGr3yBzszivNL6YR3YjQ
ZapZJMJ3c/exzsMX2Vo6eLYBvZlk8TbulQr6GS+fm71E+nIBygHbzYl5HFNcVbYqdH8uu5MGXtQn
mHWtm953bVF3ilUch9buP4TB+1EBvHPm6BsHEKPLviQ+SPu9YdGChG2Rk8lqDfarUQv3JWwmq7Fp
WRZtP0bWg17hsiLJyG8xNXkDzGwe/LEI32xjZm1X2rGWrrJKH1vmQ5PMD4nJe1c33V2nyU999CKs
z5PJt5tok6QcPXCIKIX5o1aY7O4IG8RRAzOvwIseTtC+5eAE1rSQP4DJ5I9RU16xJYfRn/fMNFDt
WCf0DGqHKLIguoOWBdXAW0LCdDAytVaw+EbGMdlC60YQUgzahhpibKaQSGOaHO1qHoC5U2BNIX1P
b2HG6swy3nXFyNUPb6OzZMdmD5o1Fle8ZuukPpyam9QSDfMXWxzwv7ONyVnkgc4oPlmzO+7yqnvQ
Q/0xtNlJ0cjlqUlwprF9Ir/X28zuya5x6x+drnTSQAwTEd9+ZD3TLlGg0Zs06V7xrMW/7Y3772hC
p5X/95f5/+R18ufW6582TPBdv9/kLA1DGEN98myDXanrRtSfbnLdNW3+sta7fuUO/3mTe4K/dFvY
kqU/P9/k8hdhOuueL+aYwARZCfE3bnJ0qX+6yU2qDDQ3afBzGmul8bNCFrWEXVIBqFkzmtcoYR2P
jMDK5RzC+K4lNgcHs83c3ChZ8PC3lr2pYjJCQ6QF0wIexhm7V70SDyoZzS24xiFo4+gDpYHthZJ9
YiWbZwLNAwmgYUp0+voILpkNEItm488aaOWTh2wwCFIxwA8WYd3DALR9Yy7x1Q0krtl7N23slrnF
KDIjyBM32vRVCamumm/NGa3EjPLzMJFBRIy8mmsJS6CfNl05f1Q6RmnwMpsGahwRli6jxSVpU7jE
rdruafGMlxETkZ9K/D5xjE80d3v+0QEj7a0rLbrIxNYeujxl4BR8DP73pdve926Jjb8+x0jd7ESC
oZQ3Sbm1WrSUrDSvDZcVRdxJoBdYne4L4Bt+M0DuYooJA7Gwr0cVYiWXyH02w9CkHVT5lSSEImPY
m5hWufe+UGUU5152WGJ6Ah3wPvy0aXGSjscETze5BfwIwnyD+LGx1FxRW4UmHE55HUfms2jopodE
XTTHcrahCR8Ok9UrQyW1KWpZBlZr3VfjsGwsOJJSRm8MPsXWa82TGOz5YCtWnWHguYq0aGdY8Bdl
Rd9N9tU+5fTmw6NnxOVDrud19klW5kNN8f0idBIUnQ1/kBMuMreTNUzWsTXSm5BP8xEQp36YerO6
mG3oXawi7E6NNC7MG5xD3xJm0mM9CWIQWTdtFJ5lZdEipwZug2IsfH6MmjRFIx6bZTQPeCfBQrQO
qpn/3/7k1/6E6eh/ONKKt4+q/RfNCd/1+5Fm0py4JqsUpGWCtmFd859HGpNY2gwHpf0v6ov8xWX1
M6NW+4euv56Dv/cm8hfTAFYCSJyWAuCk+3dONGS7v55ooMhxKIJDNyy6J2vlpP/Um1Q1O1NsVrRd
9Fw8ZlyYUZmA1F7vUIxY2DatgzZQMNTS2xVZFu6KGq+4EvBosfozA5gZHFXc0LrFkq8WTN9WaORx
PBx+W81ok2NamCHHARf+UlaUc9V0rTU6MFL8MaxrXQuECew9/Jl0a3liBiSKLwCS9heh2vQCcYrF
XqbZ+xBeIfgZC8HDoYZs5O7rmp9AruWK29IEwN99jLGWbfK1qNGpbgbWc290Fcc8XtonZ9IdZmo2
PWJWINL8MK1FEgHS3HfWwmmxo3cVm4Ove/gYaYS24cS4JxIf6SKo8xiS1iN0TG2tynCrsoyC7HzI
IrpNweaEDbRv/k8hwuxcptD59HNq8IiW+PGivhAk+tRd44aftpXc4HeKgHN2J2utFyt8DUc85SxW
GyVi8mRcmsF6t8ieVaoJ/VJLzZ1e6RMcjaYDQU3Svuy9R3ctVFMmq8jm0Y2khp2oZVsskUcI8AKD
lD3sVkuk72pTshdOO2zrsOq3sh3azTJb62CwuTOT+KjiVNsWLflX0YZimwGWC8DiUF1DtMOZMDib
qOnHh6jXBdhz2qalMvbS5LUFZMMULiQ8P0dIw01DvUr9+T5T1bP2ZSIb3pwEdTx/mDyUDkayLGRH
3u3KR3/g/XNRzDu/zqrLYrXfYENVR5PttlmCj1DT8HfUo5MfcEZ8cMg+ZI1qNppqvCBR4nNSw6fe
MAtMNUrTQqENmPRyB3ey30cI834ZO9uqMuNghjgM5o1sEGZEfVtDgPYLufr13Tszm0g35XWAL+NY
KaLzM5svO/aI7wiQOsArKzTA3u79OArf+ek/cuVeLXIhLlnRaIZucysh7wec9E9qEAz4nO4cdVkG
JHIl+CclGUEwLMde4Z+Ag3DO0uWhZdh7tXShCBQWSrCmxN3rJfoe1Sx/8+bMuMYYTESXOfTG0Irc
t82kDgwTy8CScDWIuNdYujhQM7saKhx7DIJl6qovnTaOe71waWjiYae33F8e17ksJZcisWbgjvgK
UtM50hjTWJsgPWtBUpIQ6rAFEoA2WafdYbK9VwKUrJ4K1ZfJq44AZCC9Ahp1U43WpEmPU1pczy1G
ScfA1s1BB2gqoVUQJpv3rEL5VcMgOlX7kmBvWvEmpWmfBhmNAxsLIOgNnDh+m4Aa1bBnOkt3ZaW0
AkQU6GJn0plEsLrxCbAxiIkUTI06Lg0cUoNFjf5gandszoRz0jMUZo0VN2k4T1AmhhvcjDjULfE4
Ftlr1yig2wgXuO3T53yuCJ83V1GZ3tlsZPBnHFa4aivhw305ich5J6S81x0QEABqhV+X4sqLzMvA
FGADLA/zxYDBiIj9e5ZaH6STvpoJPt+xvq071g1qg/YRhvbkT1H8krnsE7PC5r1qDEQaI4F8XTla
wMTqNfEYTjcgD5F4PSKsIW/7c2LKmp0lHhGmIbS3rcMTnOQmfhM6mf9e3T+u7lWi/PdX9+PAlLj4
V/3I+n2/X970I8ihBne0afy4pX+6vPVfHFsYjsvljotJ/KmVCvmLJViH9JtQytP45+3t/oJ1xnSB
MhisF1i7mL/Rj7CR6R9u7183kOuOYB8Elj22gv/FO2GMa6VfFcWlc/W9aVXXmrnu4MBpD0Gw2vVC
cM/K8VPCwSEIkd6VYbZP6v4SD9qxzFFVlXlXGlowsC+D5Rtv2NNJR/bybOcGqPf4u5wgNYk4+Z7E
8qYvZ32jaysmUHecoCtwL/ROMYGEtMV+do1LMYOsz6EM+7LoyxfJQlRL5JCGO7h0ksgk7Eb48eQ8
t62XvTNnYh0Ibl5OdOXNyjdN+0tZZsTESucibSr1jAC2r+FY3ug2dxYjE04qt+HPFDg4lth1ggTK
+BG49Nlq+NPFPH3O1nLdWR7PW/2NR3wMzBm4W5y6O5ICF5tEdt7D4vZi+wmnLrVH/or+sNfHlpVJ
8IZ95clb3cqv84pl8yq7iVljwgwp3gw2kATTA/5iAlH3Ce7DZp+wXofhVdwuk7/U87khLexHvBWb
0gadXWSLsdObfNnCRiPdOMbX9jhcjYtg4fM8vI3u4ME0mU9zrcO+ENN9wwFPifVdtMbbFPJqjlHy
1OrmUdScPN6o7IPIi/cMHqhoG2NbLKDP7C55YZErALxYexwZUfmYTV8muehPePcVdYuEGlaLBMWU
hpJJSgjQJ/YK+CY2YPMhBbfgdKyLbspnrdUAHU8J1Gpww1ALoHDr6z4pY502nVk3m7ILNPwslXVp
7YhJGh4Bf57FfVRJi8mQ9mxVzr1mrkO2hNUouurnbVw3KNp5futp/QmPIj0W+35QWaY3u+pjf2rS
RxmW36TOmtawuMuFep4b5mgR9GGQXSzuK6P1xygpw+rQUIGnMSIcY/5dYhtLYITlmdg+PnmWJldu
+4U7t9uXwzRvzW74lLYNOdZhg2K3VCNDrjpnV7MRB6t1KKCV/tJL5qAR8yx/6MoHwbaXQDcAGZDJ
oozQrS8FvkPcftYZ5tfWgsjmVwn3R1e6sL9kdZu35O2qKb8yCoR12X1JHPfKtuz7cgQn4Ca83GbR
dndjme9H0LXoowCUKmF+rcvmQY6s362nkR8oewZn/JHWcMxECKNyBClTy/tBEYkUaLBGGB7dbA1o
8Yn3zabXN+hZKAkRFsIe3O1BG62TRlUNyB7iUQcpL0/5RlxMJz6STBCnKsB6PJHFXcxdO8kPmwQ5
FliWDjPODwov/56ZhKb0sGLrBCvGiDYwoyvsr3JZYxazGG9JHLHoxuh5wSA0UanOb7xzbNFmx0HQ
hI7uN0rdmHaLo0trnl25iL0iuBbo8/IWpemFT5FBjqHrYFFEL6pOan9usVWZjSIIxkYMJQZCTQ6Z
WgYzVqCIBG7UgD2j643vPIWUqPa6qZFVYL7Mtftm0D8Llj3AdGFhAjvVnuq2uenyePRNw/qUUf44
KOGy0nqlubo9lMo+bBB4tRsnS7+CqSz2OPlvjAzVpZgWeW5K2AlZycdm6MtXq2AjbkVschMl/I7j
2Fr+JN3DXI3poTJ48WaC0GWh70Wqol24uFSSOYK57epyk/bZqw181o8szLSiOvVRMrJeuWEr/IID
FD//G3rRnuQi6CaOZquPPd/WhydiHiTmexNeuclCi5QhcsszD88ifB2d5bVTlHQd8uwuyrWDCnFZ
olUxOu6Hh4pN3ttBkC0jOaNYYhKWUKqRkPpFJ7vaxIVvWt0jKfnnzOxf2mbtorLhxYp45wdLJ3nd
oyjgTsKP3KUj0yoIfPMKZauiZmYCRkC6Sx9KR+ztLHU3Sd7dq2zCaJqnOztn1R3DINOvUk6TKale
pe08Tw24dpvnyuPjv6tV/MLAmVYzN9Yd5wUtCViSqYu3XsLQyUIkh/oTO8Dgi9e+hHbVzwVKGJNd
Xn/9uavz+9EzQaghSUNgvXGN6qG0nXNcgSxIogHZg0OxqwlZ2+vWeTe6tWaxppM9dps07bp1R7ta
YnnI8za9KjWO7V7Fd+CcScHOQ7YT/ZSiorsKg4oyfFPlRygdJ9ujle1+zFWMHzOWeRDmIcyG8Nxl
HAPNOoyZ1rFM2yfI+XBK5hvjx+Sm413EeO4cIon9py/bq5BIL8JbW130RVsOA0TrYzSfRze+gaYm
5dtgzfN+WbWWuJbNVlmg/zqWTSQIMqLtrgcEGsmsMW55lNpeIzPWWuIZ07u9UavWM7jlPU4d8F5s
IdS14mUwu8oP5wiQbEcTF08H8GsbnTe8AwEdV10WKCN2/WzKv8FjK7GUiBNxqBUWILsggdbEs4AP
2Bk17Jku21BG0lghEURUrHHiAFdOXx2S1r3UPTu/o0yigeY6C3SE8G20sEk4V5hXzZvC66n33cje
6gX+L31i+45pFU9O3B10OQHAqBVKQAa3z9n1U3jfrpJcV027YWhfFyVfCjQ7rU09P+47wLboeXSl
BwF/fb+MmtoMaH4e2p9rI0h5qIGu1850pPGwbTQPj3ZcFJxOEg+Nx/65MOFTCgX1dUGS8IdlOpgl
NqAGDTLrYGKgSVo2biCpWc8NamVhi1OPejkq856l7+e0xcNu/jgH46eic6BXzgYr7sic5arY2mii
2f9l7zyWJLeSbfsrbXcOGrQY3AkCgdAitZjAUhW01vj6t1BUWVnVmY92pxy0WZNFEhEI4Bw/7nuv
3Xi3MTPSZh6WzhoYg+npMI9RBcgQtp9VCK6ZsQoSgoq4XgUBZIyep5zzesuDl1yJPYcRNjYmd7D+
iu4QxqTuhN54kSfdHqPsA1ADf6XNY96AeW9Nm9GBcfKSMAkeMgNVCrNhYtYAZGJlbPuaEe6k3w3U
TBxo2DXDebgsjRWe7nng3LUs4WHWVHbWGiGgYcQjk9+e6nlULcdMPkWPt84c2rOQJRgZOZq56Zz9
ZwwoPep8fGM8/1xXKVho6gB6TAp0hzqHOpQMSm3jtpzUa6hy21ZMbiLSxRb6jNkWZoFOUijItqbO
grT173Ho+3Fo7uz99+PQVZ48ZfnPncz53/rzMIR9iTGKxJFHxy5KCPi7wxDx3yDVFQ5KisLphj/6
ezijcTDRLI2TP1rzWVP6dytz/nsiJ2tVJi8QccY/OAzRBP3hMKSJCEcNRK1IWmU0IAaqjR9amaqJ
MAF29XgyCfc4G9GYXraxJt2ZVtvt4oDgZqjL/W6UGtLpG5ya/cgwupujnqU59DnW6vaAmXPYQcEb
V0omeCsvgdDWI/taK6ki7NFhJgdGgsYNT/1T12H1clrg+thbigFbtGgttBYgMqGDslOAtYBqoEY3
YwADbOzj+ojWot9lcQtYUoAMmnZqiRaTcScG99uspaAljEDdoHKv3CYXejZbIF0IsZBsxqm6KNXg
knEqir0JY5EYl5ldpvpG0ef+qKXwOorR1MiELUVvXiTG4qMRFQ+TQu7qHBU+yf06SvChzIaAlaEg
jKC0J0cuVklyQvYe6NZONke6MB4NiQAIYmwVCbAbuod1A6sjIeliq4GWc/Q2eSXyG49IhPW28EJv
HSeZCgu8FFZmHKI79yKE8VkxbMkDTWwEJCDKRCQWMXhL2beOEcoCJtuz2iGqrlCmtGc4VzHGKKs/
NTFDaStNQ4ylxaE2lcc+p9Qk8IT9x2RvqnLhtuXe7ZNJiiUqT5nUByEW3bZL1mnsmbumNborsQ30
66FR34QYRWspMpQxhF7Z4Ku7oEGmsKsNSN+TWznqG2uvWgRkabDok7K4yEkJKes2dZI0cwpBXA0y
ha5RakuPHA5ELjFrUaf6ByB3JPowf6oV6S0eq84JqF85mDDhqpHOLmKR0jxNxVOE4hD+wB5k/qHo
+RFwA+y1XHd0Tz9bFrg5IhE1R4RdzaGiYuAtot6fiCWJkXCQFVg/p3L1rPTSbEowXwYjX+XaeFNa
yNUGXAwg6Fm8m0we02MJ1Kaey+b2hWhaIn8VrYLDmw97kKhkkdM/hpCpzwnlWCaGrVpCk/R1Odz8
u6r+Ph/6dFV13pL/HEmk/5Ui//3CqvymYboUIUr9btJ5t7CqiOtlBGrqn/PrPxfWOY5bFGkB0YFS
SZZV6A39sbCq0m90nwwG1bquaAZzp3+ysH5cVlVm3RoKZVwBFmu0+KHHpOf+IKN/l89qhAI69nee
UixHRDXv9pvz7zbT/2RtSrJT1tT/+z/y9+TSv+2nfBPaYfNUS1Jm05H2PZbz3ShK8MUYgXLcnzWM
jpsG/qG61KYWpBqGvVHRYBnh7nakJj/BKcObE3oMDepmWPRp1CzjSop3XaVZqF+7EVmcH+P/VEtn
0IZ+UeecbKOOpmtQJ1dRD3LADIazBje57yKcniO6nyaajZF5Mc3Ixz0BE4iklAKd0pRfJLqfL/sw
Wnl63DhGBe4PNdUlar5DHXoYEhKchIGacKSuOo4TbbSXJylHkVU+dzpJbdZ0gzKgcdKpucsxNnGW
6UBsBPNhpWsuBr8feburt3TG7vehdIHCiyaH6ies8+aVVnk7nffVReyw5hBHO22QEGhRCsZVe230
/Sok03oxJ/Hi0Xhm6kPeEIx+ivIxXKhh1XDEM1+AnF8nap65UjM9hh54yTDjdKKagPrGBMlcodAp
jB9bQ7qpav+Aarp3tflYpfsCBoM6dXtV4fTECWxB3PSVMBbJIm2ozwzrEfPgUlQGpy253bS9S3cO
fgXbtkKp9c2EI0t8knYQulbbIEqauxXinWSMR7knW3yscfeCZgNTkZzJgtSXejc79H2PUYOkrmoi
rm3UwhlHaZOfuJeLOSFx3fnKC+wmdM9drHI81MSFpJuX/FIHCQiwUyniC20YlvASUM+ggF4bCOSu
g6jjWIbDOBrAbpUmEsOEgjSMon0+QhWp22If+DoTpVEigwcGhV1OgF9KvU053rT4R0n6JG/GRftt
Vcshhu0uwVR+ovvqV0RkCg0IXEUOvYEw78qv150XgiWiLtr6ArmhYZ6tvAkaiIT2gg6WW7GtbvM2
V970KlbGBcdMcYJlQXep801hKWHDaND1iUDZFxNnFCkW3sK+B3DRxtNFOYOh9FZ7qRoL1mS4iuCe
rGh9hMug1A6knYLfY16a5wmPVZoJ0GI0wMRNk171anSIPXYJYNTXAS2IoG1PmcBPKFR3ddC/hbrq
8gDs6zbegHkAk540J68PBlcnYp4ZHjBapl2cIOdBaNRHjE0i88y0ZJ/X6bU8NumaVk6gVmTJC+ui
xSEal89jAKRtHoYDZWRfu+j6GuMCeSIab0+R2qM0ONwKxnrdS2fF7gDRSldmZqbBqZVNe0WebOOK
zINssxjuosQ8d2JBrBLYG1dQqscqjzBOjOpt04jmoWDYWl7ndIV9U628NSxqKVl+sZr9qBSaFzNW
7XkwQCmqidIsV3o/V6/rWlE9errnflzgeV952+EqP2yixhaesrtiGW+YotreDodx60Qr5fcNF4SC
/5b/YjWda90f11Iubxks/yhaoA3MH+/dWlp5NONIlZnOnfFUeBtSWBahfjkI7FR/HRL+Py8DpQPT
mCzqKhCAHy+jQ+rx6r6bzkBbDbQmYvLUwwtO/tCX/Nevo/7qdr6/EKeI99+nDUSRmN35+7j1Laj0
ZbcWX03Yv3Z+II3aty+rJR4oV17fHE0nsY+cgN1bEDXLi2jb2+vKqfaNwz/o5C7/W95+fh9+3CN/
/7X5udkpJZFp0cxoeP/xylItNMzc4nwflOwemgCKgpvPryHPN/Pjbzo7ZA2FuZOlfU8Gf/ebJiBY
JAYw0hkp2NG7EJfiQbrzQZcsmN84o719kFbD4kjA3VrTFukOx9oFfh0Xldbi+0f5V8E4P3d/Pf/O
U/P0BwXkiM/6f//n6inj79hP1fNT9fSLszL/8p9nZQaHs7RnPtTCYeBI+q6kY3CI89JiXUDpOEsS
/yzpFO03SaLJhUsYO7TMQ/bnSVn5jQmkDj2NE/Zc6v2jk/KPQ0POyTBIWJ6IupA5mXNg//FhrSpG
/+mYqkdtvJPC66bku/51U36xKMjz2vb3g/r9AgpViMRQdE5Pl+a35d2DOkZh1gNmlo/k0byAE3Su
E9dzhCUzmsWdndl3G3hJ++dLhGu3w/IpWY7PhGPV668WQcAZP30SprMsgPS58aj+VFKyOKkNQ/j2
6Cn9Hs75BlTuaizUY+JFl1rVfGNEAP0Mz1CKkhiJRbYRxuhxBCUCBTD1kIsz15zDPxV8PSWmzQho
oD3kGgFn4RwYGiQnAsg1MhU68nVOcWQKVG8FaQkV9iU9mWuVoExHV6EJDexXnPOca+9br4kHg3w7
xmGFNe3UAtzfSHPYqUWo5bM0U+dXtJkcJku1lomiFX3hnrQ53vVBhJ1CU8JpJNrlg8yANOKUTVZl
T56pZJ6MwhDAplX3VuWDrU/QtRRoBPfykN4qg0RAG2YnqWKWM1bZDirNWShU0OPtue/6imYGCT29
35XrJMvXWUYGeuWVyKiTlTKFB0yEij1N2eOIIMlGfotTMxZODfIQSKHT5Laq6fhFc2UAPxXEYqOU
1mM853kU7bYpRDJH2vECEvkWwrzklIbx5Eldj4RlBuEKThuHTw1YNbs28O9rdON9ZGBzVEnWO4En
P9Qxcc+tsU5LbT8V0y13ILe1ot41snWsinKtj+B6cxVxejg16ylOzpVH7VZPwa4JxQee3HOixXgR
JUaf0VYV1OsmQYYvTwpu4Em9EiAyZXJM+U2m9kGLKNC8SF+JZVjbXpk9D2WxBLPndFr/GiXeRayX
F5khPqUUw3ZD/5iRUktYm/7AA3KjSe0GuR+TtXJcpYZwKLTuOPTWJgtITWTrAJPJuCFRT4mFxod0
tlu5mGYNz51lmat6kJf0MC6EoXrEuoZcn45yIvf3cq/f6VYQLSeFaVhHvtgExCNtogueHUz6mHRt
fTbFEGjHxdNkHXvaS577WDp65lF0F4wlWJFLo8CYGUQbqR0lVxeE0jZ7/1KDJWlXdaI5PjKpleQj
0lUF4zrgdSkLWlh+yH9JTNNnS0pDDg5BB7jf0A7mUGcQW3UGD8WMUJ30b13O/MlKZsVwq99W9DmQ
XpUabFsZWmKAaFqH+NOQDLHS+ulF6WmYWUnBxE6FXNjXBDMSFuI0FHDgo2XlhMSqWVVwUZbImWh7
sRARFJD6EWGZ6QgHxSYiPDwOVajvM09FpBsXPvpEwAQRNFpHDXg9k1YQl81E+zlrvPgyJ72E+kwT
Wsds536QfoX7piVfJOdcJPFiE4vN5E0U16wHCHfntEfCMmxhFPKH2mvoYEOQcGQ0hgsL9zdDNS0E
tDoIBG8KxM5IUs6znt2BYHmyYDjPPLpADWJowYS/jYmwlwtL4cyIWZMPiKszql9ZbFB/W0Ib3RlC
eZWJjFwkQ76LLOkmlyMZ8E1yMBBeegXiaS2NgAR11R2U+je/JJVErW6BBu78lNgfo7mQgOF0SXQW
abURYcBJr+3uOcvEdtOM5VZq5pea5tCii0UJlw/tPxE6/b4IVXMD1E/ihCOP66bQLvVgIvW2RWjt
V+oqJdzdzjvfu8a3fa+o5MYgh80R5pEeEdMpG0LcodMYgKqU+400WtelbFyncgquiIGdU+MTXwo+
EyD6nMMNzdFn0Z9UtAgpMstU4Y2PGZcFDAYcRSJOTjTIM1TwXC48WUnXst8Gqyyf1JURtcoVgyKe
hRr8MIz7bxivQrpqarLjxOQzOZ+jVWS/WCR0rTdtLGP2HNQbj7SwVdAFzS4JGRhXSuMTdiF/w7t8
rXvjtV96J2aw4YUEKxwQd6ViOiJcGZ//o1FF5hLsNCkNPoF+dRHDxwxDenhJEiGRgEOorAEzNWtU
dJod94Xb6UG6ijvpQmqki7Zm5jcakDDHG5HXugtjmJBFcNMm8jUBdXxrMteuEhNNvxJE6iIKyQtH
M/KQyfV4TJUahumgJ248mNdxwBOtMm6FDDA8aspoXRVSai7J3SaerhXH5ee7/o9brYkyd2ZGQMZC
6M+UQP9w4JFBRCumH2VHoZeczFfWqtGdsBZ82Sb6YUv/8zqqZlBZUFp87BK1DVnWsR9kxyGrnnUN
9kg5GLfmaLqDqF3VE+bmMsiXIO+3cjwBMcNW2eisjvK2Leq9Rs+IbJ+L2JKudYJrApQDgFk1m2AY
ssxpHDT1mViph8/vjjqfAP6uifjYeFB1uDkQNBhRqNqHmqivmw6NYDccJ2mk/V4HjBCrnPNfEYoz
eZcMrKCQbfoXgGdD/AAYoyBIpnWHGwxlTFHDuOyG7g735zHIu9emlvGBzbLLvHOHInoKyRDKct+8
iAAILrNMPdb0hDF5J0/ogcvFGOlro8F0XxnWuMUFqEMiC3cEp7qcNuiCM0tDk7VTq/KkVNb9iAYn
UmGMqXKxMvqAAOR87VnwZJLeJ2HGqu5kny6YTDjB+vO7Jc8l6M93Cy8PDxLCO/3DudIMK1z1XtQc
pVPniAvM26AdNmzXdrxSnbvM3uKx230TnwO4Ejfjrrf7i88/wocD9B+/19+f4OOJTmBIE09g1hOE
U102OUlw76vkkF99fh16sZ9/1Q/vDc5PPSitsT02TudMDjNTWbdhATmX1lHfK6vWeZBdFODMj9xq
VaywB33xSv3yzaVPgANA1RRme3zCd+W6LkuNmZoxb1R9P2WHhDfC7F8//5ozt+qnX5QeNtUgL66G
ierHi9AyKsY0brsjhAEImG17KU56gGCMTloejP4G7GW0IGev2qNIIPchSi6bCra6B2uc727hKygm
qiQjWLQ50Z4BBR1KCEIzTZB+4cxzAzSHtiF+6tT+oCrjse6Vaid0bMP9kD0jEegcM05Joq0gliUW
Xs7IfxAqGdRSBY5YAN0gdSXITaW+YT7yBKn4XjAgFYWC46XFyYzx8kL6uAx841uV1lgYqQrXbVpb
y0HFMjDkRCZPQxvQzspux4ppvqTEyPstGX1d5LduRCUGT4DdgXIsd5SJENEoV10xFZcJoWUw63sC
qpL8pRBl6Cb0LJWsPMVDu8vovHkAuBmjkzZEMukjyFYKzV5CXa0+JEoVLH10PY7hw3hFdgLSpafv
1cZGuUoZ7rRi91RlDMl8PewImMqJxtRlwt3zp9Ij21MQLgzffxy98UESvNRtVOQ7nqmxN3mhm040
YT9/KMhS+MVTwW7B1Ba0JX/84S3z2M8y/qxBqmO81h0T0SjwxK1JwvQwqa2dpG21rBuIXoJWXCGP
iBeBNBVoRfWZiies0OfttNyk2sAtim8sXJCD6wMBU/oVm4O6qI0kpMsq6G4cjzcmX85RjYrkDgMi
UJYVApbk8HKMjXzhCdaln4bDQgqQw/h9uMMggUg+lBeZ6L/KfXU0ma85Z3MCzjHFzS08rnVnjfhh
qI/7CiJtGSsXaTEu21AF7j9elzVFm0nQhuzFe8/DRTv567TNrz0qfoN0slaXX8BintKIQ2qX3fVS
f2kp4npSzLu6JZU802WBx7ZMyVGdFX/DwCJk8sSPlF0D1Qbqfpr4BkMXB02KsgwM0RUKwkrVUXZT
qAIm2Q9BQ8AFLV8PplmSYAwscCAo5BjnfVuRecjwEoWZPGYHHyURelhCSLiPlak9gmVz1Toi13wg
/7M/BpK3MzLdRZG86EoNyGF9SMJobcT1RtXVx7GgiDbS9JwBYa5yk7kpZt12cA3NW2pGXqKh8ZZK
TpmKIA1+Z3grTTX4Tq1bqG3kNk0bL/Q6cCLEfl2jH1DCHfNYEBeKUtP4Sw1HI27EbrRiL8mZq2mk
pIvhEcU1mHvsHwm4kT4eXSk4djTjF2mhvAqNstdVSNn9pD8zSloXRr/UpOZB1NtVL/n9Qg6MM8Xi
ugf4KKDULKeRiEGJhn235/+7+CvcEfgQ5/UCKWocD4/4bG6tMSDSow8WhdqtTGqTRd6mz3Lprapa
OcSUtFgngER6Pb3BZYmLRI6GKwYFSx15kk3nEBTzJO29NH4FFy0eOkYUixp77CLw/WYZ+tVllOWE
KJQEkY4JB8Yco1WnRAkpUNx5Is2/2A9+ufu+fys/rNVWF1qF5cdsSe68+4rL4apdpReBy5kMwokr
rZql6EoLxAY24jxMUUv1mL18vjj8qmB69yGUDx1sTMBlGxV8CLN8xncRM/nLfFcZzwTSR2H0xVL0
0x5Iefb+ajTl3u+B1TB22MLnhSgijjF5LpiuEJn8+Vf6sfH2cw041xzvNtoeDhGjLDRsunYfaI9e
+8V/f3Yq/LTJvi8yP5RNiQcRmvCK8Xg/bOSlYTeudTZsNFl24KzutMUe7eTKOgbusM6utPW15/ir
Ye3bZACviM2tHVS0juWAW11nq/pEYBXiM+cWl81RXJDVvLE2xLyuq5vU/aIM+urWfNgIRIHtWPf5
5KF5ZaI0lIbrz+/9PA7/9N58eKgFuQ6TQgjHo2bnduHWb4VbXNN9WkSO5wQOwnI33ear88t+2W60
hTYsoi1yi2109BdYIhAT26/e4vbzTyV/mGt8PBboH57yMIQnb+h8qmCDXnEBEX/F8Zm+H0B8W7dZ
QBeIa1fmsVzLjzS2lp9f/1eP/bsHRv/w2I9424ZW8ufx68lASE05Tz978flFvvd7P6vm58f23XMf
hHRnvYQflzG8DfJ+263jA4XSYsuscemfWjv94k2Y3Te/+LX/Lt/np+HdJSUO9RIqad6Ee5o7Gbf2
4HNtu3+S9tOms89gJfgDW1sCBLXNC8G+bJZzl/r8UJ6VLTC2wKYh09hrwrBXX328X9/2vz/d/Ofv
Pl3cprjVFG5INVALqzCaEcZja/v8vn91lQ/LTRZWwlgX43AczGKFPm0joy4OvTL/Yu386ghjfHiI
wd8LatYXzVHY5faAwMGOXjVXcoxd+zasi2W6N1aUat/8B2UxrOKT70Rvn3/VX7/cf93Qj02BzJxi
sGKUUBqpUSCwg/L4f7vAXMi++8WaHNqQGHHuEEqdVj6NPVH54jZ+8XMZH94SLMtmZow8FEVxiome
s8AzhdoXF/m+bX7yLhofXgxEvLhusvnRcwe3tIHqzWOZTby47jbDZhPOe8GxSe070cX84HLyP9Mx
cIgl2PR28PjHJPG/D3Y/f0+/azrf3VcTsgzHfw76yKjttqJ60qovlp+v7uuH10CTZLpkVToehS4n
1PY2QWczNtefPx/z7vHZbf2w8+ZjXQ363C5oFOhAUbXM9F3vf4MycZ1W5KaRqtlU6her3C+fes3C
us9kEE3Ph4tmk5LjXWraY28xFKBcp3f4+df66goftuVgkjnZEHB8DJjPRNJF9n/9Ch925aaHDhBi
rDl2zaaQnuZUq8+/wYyz/fmX+fsmfVRCmILVln7GTSqX6kpf6YkzuJM77cOdZL/4G8+Fl7WB1m/n
e8J4b5aYkmm2NKvYvULWzt77x5777/B8Pkf8NSf+aXh+yF/zl5+H5vO/9G5ozjxLVTRkgJIMSfjd
0Fz6jZYvPSrGuQyv5uruD4E5Ykd6q1QlCCKo4OcV5G8ZpGQqMMp5N8TviI1/IoNUflxHmGozrMe6
YhFAwOJOisWPWwBHN5X8uyg4Czro2pNm4M+R5XaOd8h7NGJtMYkWMDRDZdZtFgipML1IvvWtN2tC
MDPFe2IgEIlLL1Ircx2Gap88THKjPvq0XrAixdkMFrVQSJoF+VM485gijWMgLsmOy/KNr6hBe6zG
1mCDrcIyWBt9W8NLi2a36AACg3kSMb2LLK0zWy9BIZyIZyBv3DfFXLdjU3fEqWmFNw2T2Or7j/nv
Uz1rmv77U71M/uOQNfn6C+vE/C++e7LnR0dED0JPG3HHD0+2hKqHR1fGaI4C+K8nW0FDohsqEg35
u+hjLnL/FITM8EqZ51FjWgeHX/xHhEr1ZwY/pH8RrZqoYsiYn/MPz7bvDZogdfUJdzaq8JkS0aGH
EAWjtTGcEunZEeWSF6Rjev46S/X8nowLMrFl4XowZlmEN4AzMFtoRZAsSZ4g0II+LlC7kWFrpeqk
aPaG7xK5OuNmi5luEbySikYoYqhcRH0/EFfJSKuciRiIFq+aTtkpOm41ZTCDLYmKQIS/kzTiMl7q
wDWSKWxXw5AeSiSyDhFXZymINTtDYMNozSBJUH2VRP8lU7vrQRF3atagmJ9hHmIVSe6oSTDxIH1I
SrkpZ/SHBANEjiyocPLWSkDN9clEV3YGhiD/tMCf6DSToInQ2WGwPmjPMIuJZZ6RIxmDQrsWQXBb
+fBGpOjbVHU0S2ZUyQCzRJiqVyIE0jXaD5MsGFLYu+AimEknAGhfrCw9xRqe3on+XO9p1Cekfmvb
uI2oqKV0ppX7bgFdSjfyl1Ef8LtbWPDkDgIVKCqmrje5MU1O3umX2Uyr0uoEpxtGS2smWUWhoC9b
YTiBHVawQsq3JYFron7TzQgsSGezH6PH5DkzsiJgWUnXYyppHtOZosVYazsOuulgZ0aIkXVbUwju
TULUzPNQ9/6+aIYptRPUlBYRPcW3qQ0QTECdXNYRrVJwjcSYTsnAiDhEdmBNgNOUWL6RwgAz/1iK
a9lkaO3HyoPERBuaYuITm5kV20lMiWiV6bAtlBHMSZwYAxTKAUeeGN6GPehF1BkW5lyBSJ8BUcOg
hJoz+DT9QRsdv/MEFZkesDJBpQmZXOP6jm67MjYcpdeRCbTjTpGtE2LkI3GrGxyEpt1qNJmz0iQb
2RRcPR/uAKndIo1GqOsbqyET3swiPpaRceGJXkWD0HTHLHYGnK9ZEu+ZPh4hSz60Xj/rMcjjkenl
da2pI8iA91zEMGMi5NoITNKLTkZkFAyXsUJmd5O/Zfy12mnRwmphA3ljfgYLfeik7i4ohr3c8VqV
Hk3P0gJOLqHyCapTRzwSARiexJjE6BdtpN5LMPSzQHhOGmpr1OnRQo914pOjYRPnw5Zs2msifw4I
45HRev6u6sZbMkwBUKvB0WqaLQsZ7FhzG8HALi14bXlzx0T2Scolhy6kuYnr8V5rTXMFqv9+appj
UDBqRbnfc+YmJiKt6wJOYxcuPK27yREB2HJh7gNxum0zkCbY9hn4Q3NcmCFa9yrQ74GwPxdKaq2V
TJHtEiHTWjB8opYlHYcnktal7ncXtYUhmNjrfivJPY7+AjA55G2T5PXkNmfQYfc1uZR9I599EUlO
1rV3IcG67IoJsXPmY2wiOcAflW1CclAQMscmgD69dcMSeEGPlcb3BBZBqL74+6VpGaN82ejRcKcP
3Y1Wmg9Gig0dk/sBnIO38n1BcOFuXuKBqzAH02EfZYM+8CQuDKFCtKJjmlDohKehjBFIqL1FGgbT
PumqmmFt5C+LuOruC0zo5PF1qz4McUMzpZ8GOFRjmjKWSksScsvQTB/MKk0mWEOKVewm2R+JQ4BB
QQTvOk/1lUnytNTpD6B0dET1qWVnM3eGXPXnWqlMpF3BnddhLPWA1Fhkz7OyIlUw+5LVVvMeh7r9
1kbdy2wWFaL0Qe6m0Sk85ZR46j4ZcexOv3NxfCQXBENroov3mW+MFZ7lHEVKniUXOnidIci2IDSA
hDY5eQcRoiRQPJKgXY8inlu/649AyGXbD1BYiUaHXHVm+bS43OiwIx3xeNPFYdpKJL2LAIBwogMi
xnkOGCgAEKSGKJ80kEEeSppyZgi1Mg+eVcEVEoURas7MGspERhIp+CGdbn8Gjgg+x8waSS/lUi7t
aWYWaTO9aJg5RkHkHdsMthWGMtytzNDJK7elqtx4QJCKasqXqsRt1gygJNjb22U+k5NisYKWMdOU
lMTcGDNf6d8S63cTFeXGfy+x3Oqt/pU1dS5i/qqv4Hzq5BWZVFgGKdeUXu+4oRZ1OyWULvJPaBwq
/rSmGr/x1wZG1u8mqe+l15/1lUb8EaU+s2qksgi7/5Hg1viFIlbWNQvQnyGhvsU7+2N9FadEQAyN
ZwC8rrd+U3bZQZJ6VNoGXrs2dzIitIk1sFLobLI23Db9UI1ObmUFisUoeIhV87lVysQJ+g4qXzye
K1WNmUFmgGM6ncecbdIOrOBW78kQqhFHgeGM74AbNYuuSPBEhM9ZGt8F5UztDTzvqtfYJwmcWKst
9lNflE5aBiQFZAMmkMyEcNCVS1GCkZbFhnxKwqS/1KR8wp6FUfQQ1CmnFLX3JgW/SdLk81BOzK51
Q1Bcr7KCflkPktecSqFmwteqKFmWSdzfxbIVKE4dQwMIomhcy2J10MPqQGziSfNV4FpGditOMDpU
2HZ5ULzIbA62HrTPfWeA8FKrtVr7jxr+GbsSVMDbMovyANIr1Z3KrPZCig7ND7EaqUXBTiXHd6Wc
+GvyRIF/qVghiO7bh4r+zbe0GwOpiZMGcMhjOWk2eQrLVDObCwPBIEEQiGB7pRdweQ6t22C6WY8K
jOo+7+9jGZyRBbahCS23nA1PaWJel4kku3k2QxKAkuLdF3bxCMOCBNxNMzDky3MSCCvOcDXbz1IY
exJP2LFjcdzqkXwIRrEH7BowmFfldVLFmzZX+01bi7eg9BgBoja2hVZ89VQRDB55h8vYqFdpZj0R
u7vTLQMPqlUtuPAIaQOaukeUgxXULvHlr5o1uYk4bAhHfQAd/dR5lRPnhbxJNP+29opvmI5JoTOp
+zOxvmJSrQOfpUcoCU882ZTtYuS5eHqXukpwjJJpF4RYPCZxQaaeGXeUed45sZoLzYco5wfSJXH0
SJYTY17HMa0ROlNjRsO33LXKt1yjYmvq1k3V3DvqYpkvJ9LGY4lAQBEVV9Rws4j/vWXviwhOSaCD
iC1SVF3YRDp6yy6oLkfDu7aaBKJ8Hb71Ulg4ZCkCdyLXy/Gteq9LFgZk1d8og/BSlUKADLCIV6MG
cn6SrAT3c/lKaGq1k9Rx2haFcqNo4WWB1MkOG2jVHSJPB3lvtRAjwE9JEm7nYgI3Wfxghu1TKBo7
fMjdcsxBxlkE+vD78uCFSIx5O8Gqq6+K0HYAcAKRIBLg95jT9UXAHUhHMiAFhWjLAvqjUiSzHj0H
8RJ3N3I/ZWtBpS73fKAXdRK+JaM8EY5i3Gu9dmWA15z3pcSBgo5Ulm+WVPLGHHI+7iheBh2viK7i
zBNTVXX7MjrVI89smnSUuoizZR/zSNoVt7KPUy+1zH5VqxEmaeahQDL1a0zGMG9k8SQ3GS+S+igq
yYuoaJuyV0TOEZihPUF+45mQ7J5wMjtNCUWi7FrmCRBgHZ/lVhPyUQOPMQa1SsS6lGfrSNch4CUt
Ld+p2sJFSZcxJ0ywg6BgLMmZ4jl5GHMPVtIrIl7GdVaXeD0t4zy1hPyqnPh2kLMM2wrGFw986UY0
mis9SSVW1LRaBVjJiU8SSOoMlMdCV6+alDB3QJixK1GUM6Ng+TREKEhjCrXImuvWWFPeDDyLTiXG
t1Ekdw5x68Y6nhfZTlB519vSwhYgR242CdDy66ZcW8i2d6wpROp4OgRHJewWilxeMm4mijqrNLcp
g+aiYuEIG8kj7xnRX57WrCrBy6SqUC06fuW055VFHPHcqOFExQh1gKwIyanknMYrNdqqKtRzHMih
U+uet1BBHjkySEFXHHvo/exrthH64r5MG2lFIOkTilPUJZOVu3gIWKOBvF7omVy4Bprg0lf2qUhi
J8iCdFWXne+gaxIXXjeOW2x/r3E5p9MX7VOZxaErg9tYaMXUknXtZ+ukU4SjqtTFGp1JuQpJWbXD
CelThDExiJpzPnpnLSTyEVdxvtBTb1uV1abTK+yYOP5LKvj/x955LceNpN32Vc4LQIGEx20BKF+0
otMNgpQoeJvwT/8vqEdqqc1MdJzbnpiYjmgNWSKrkPmZvfdyRA0wM5YowAl3iu37ztK767zp3pTU
5pmvlk/tULakwlfxtia/YNPHSut13UpKiBdk2ozR/FSxnMC1apQIzVJtEF+/5IJos8UkyWsY7/MM
ns1cVc/Een92WqsMFgHVXOV52YQWA4hlfJ7XfBdh5SSv1URSRksPdaxv3nu7WgLZpmg3dMhBYZx9
1Fr+D+jI34xh2jGWIWeh0m2CLzuF6GeyrevRQuE+rjKVXIa+s3TMGEKt2KWI2YGN5bd6b9QBGicV
1URBea2C5yKVd6skHbF6+khDHNpTBxaiBtUUIpLhQtIImQo/D3YyBpoT7vJivokr8x6d0lfXROmj
Id1a1Fr1+e1cESWFmCarCd5LR/A2YlvztnsmIUrwEpenZaKt1vJXginWfJn+xghNRFb8Nhld3hdz
e8W8/HVWJqKja7GvOzPaFObypVDNByUHYKJHyqVsSJgq7I8zAA6tXcEYTvlVTbRX0iQeczN5anub
iyvCoueGNKaRsmtynAihRaCXW8yPdiumDZqjZz22ttZArGUSau1WQ7ROOgSOV61+KUpkanZZe9bY
XS+jy78Fj4DoKY+3o06hbc3mC6JzAh3C5BP5ZAWP6HxbZjqAxz4Sm0rDINIk9a4fovcy1F6TCpkD
WMSroQ5hVEU3OplZPpkO29SA0Uu+7ZWru6OXEi9eS5K1M4LGNmZbjwGNxmOvkGJGQFflaTh84Bct
/qClwZhiYLDIB4ZbFMaBVNXGS4w1ZK4rEVcgTiLwiHM3pjzcGFh2UjMniC8Texte/TinX/HKzqTL
2ff9BDaFZLFpweeqGC9xPmQbMGbUPcn0zG3Mx6PmDqpqNeFT7lylMdplk5Ihxu/jy7p5JesWV7M2
plBgCTQ8VcnwMZp5N7nLHkWN0BhNviPbwNmnfPLlDJIOdtvQZX6I2/22tFiWwXEHTx8khimUp16b
YDJnkxgLhkdY54ctqULKfDtb5qdSNZFHdiNJTrzX2bEa6b6njObZ7OShdqJV56xsmXtNPkJmOxhM
62AgBfXDoXpGYbUE5JGjEHPKPMjh5DZW8UhgSbnFQfuVi+mrEZawo/BNb5HwHGLbeIXNeTMliJaF
xqa+yTJ64RL4fK2Mj05tIxieK6AikozCb1QuaUwW7xTKSt2mWF7USAZTZ7N0Sq4xEp2ZGCAbswml
RmZ9J+NM8+qqfuPgZz60dFttMK6m2Cq39WS/WMP0SnH5jFJfA1yiWliujLtMxMfGWmKv7cdn0Dp3
1BkjmR7ll3Ys9rQgFMiKcXYWQgq1rto10jorg3VMFf1YdjbMz6IaCZkJyf8qpU+J3xP9pZCVqzkP
uSA1TUkzzPOt5KNafM77ljAvyNR+TbNJkp/tdy7Ua3PgjF3kU5xr4C+MZyONHyVyd9OdqdqGq6ZK
X9p4zv3IaF7HfnlwnOrUxclLU4SPvUNcaMrMU7Owmc2N9snKFsLxGV3pRXTAumiQNtasg6AhiBkp
+ja1F9rCOjklhfKJqMD8MRr097mfWwp1cv4bLWYWqVITpvno5XX1lFUkmCnNnZj0lxhs0wZV7R5S
wjk3K4ry+KlYz8B/O+ffOmcayb/vnHf5e1n+eeW27tW+N85kOpG0hwv1G8n3Wwv8o3HWPqDMJVXW
4FImpvP3lRuLCUbt9NOajcvcWjPofywmXKJHCKN1+R+s0Jjf/8nOje/z0+52XbmR48Bim6UgCSjf
wB4/qy4UEVuDQ37idR995b/TuIe7rVQA455/+r3c/Lao/zl8hJ/ol5daHdy8mk6gCr8IfqY/+vXL
Wdra1DvuNeGcMENrbTlGtEKcjRHpfPeN2dlqYMaFDD+xyQF39w2fTtKv3LalvCotSpIize70wb2d
CTkdNBIlZsOosG7o+YQRyWwMjEUQ1ieIdHE2uLi0tLcJc0W9Musq6TOl3E1SP0mYdl0SHhUYd1Fi
PcNJvwK9zlSgu1psHD1Ra+0bIHdGQ/CIhJWXuEDzkpRapzaNDfkpX8YVrIfLZz8LhnJaODZBG7mq
l6Fpah37uYbLt7TjZ47SCzkJOYlGYYldUWu2DjQ/1Sbduwz1XbaC/lK3IyBvhf+xqdxOkIE9bRD7
Bj7gsIICZ4iBcanuqgI8GehOe6/qJBP2JSsi2B7dRl/Bg4jR6dhXGGGupFvLVSj0B0wmFiJZv9aH
N5Y8L6C9LNxfmPNAK78wDfzUp+k9689rMICYDIvQ3A4rHFEU7a3yDZeoKJckMXlHGKwno3IsIa5s
qhWyiCNR93uFOD/uGYqdbjzLqKGu0tIv1P3OhhIYA0kVPjowBJn+lRetSTJP6mpEcTJCUCILZGPZ
LQYiyRTcXZmQ8UqHFGsMXTLWzz3gyJHswEd3GT6Ok34zFMuXHMSkajFkkWnnYQl2SrEJIcApEF5m
pbNuaubPISGaZGZsCgq2i4a++Ghn1bDT4qw68EPXKvGy1C4ASlyaIKiudFdZBHtrnaM3FZmRgzkb
u7o1DQZDWc8oZ7ayYKTTvLXJjT/bed4/OZXl7JUl+88j8+/Cd81d+Psz9ep9eP0zcZ3jg6/6caiq
RDMR8w3tj2gttiQ/TSPFBwZZ61p3PVhBqP8+jQR9hDuGTS9Uwv8Ein+fRrIIVtn0/h4M8A9y8jDJ
/XLUcariP7PXFIAVScgrrqfuT5qrsOejZIbJDA4WqTkUX6ZUtY3hPQzfkwRCrDtE186S31U0k5tC
MDCLq8naEMWKciqRIDds42TV1vVixozNCnYren9dT9HLsjQPZRbRji0RIY969rVl3LdxS1n5qlac
M9WeWAQP6IwX/cosEHxlEZ2XVIy3eq5wOGndcwOBSEMwupbvzyz8HjmB34h5Lr2pz3aKNd5lSXdj
tPGFvLt2l6TmTZFND1wkDFDMaE+19NnGR15Q9ySyvIYcSKSwIk/CSQkZYtBQTNUNIpNPYQNFp4IJ
OKt4JpL2hvYWkEX4nBG8X8zRMas5YDHHiGCMIxE4DGidKtxWBnFwBrXLuBArMLa7KI0eptyc/dxs
z31iwUhjEhOgviB1vLS3C+BfFpV64lWjg8vPIpTIXdqHOrXBsHW63I28K1vS4gjNNetAlF3sIzjZ
Z4lxbw7jm10Qyuky9Qw5mRpXOy0xv2V7Kps18Vd4S0sSKRPbDFN2a9y7dh8RqtObRGFT70u5PIiR
VscbyFQHMsdIEITJNEepRaEW5QYZuC1jK7W7cqwhYK+3U/Npv4wQ3RnRFHt7ISE5NMWDYdcDQ5X5
M676awYr1OCm/cY0BaIzY2DOUIy0Zl/sSG56YqO/NlVsj3u41q3NBjItydtRSScojDMj4QdhDxdX
rQpm2flNX5l3cRJe2pQevlxYRw0QJddkWvNcyv7NTR36C0LW9d6cCDlJG7+UcUV+sX5SlkjZ1D2z
KX3mRyFQ4J4BDViQzni1I74LyUvb2G6Cos8Pdsvc0YwHa2PzbyTnMvjFJHCMfNUeMPvC3Fxq4ZbX
2Q6acUOU47lt+0fu+/dxnt4qnX13mDbPVmcfBzibsx2/0Nndp5m2L6vkGWPRXu+cjxGDSzpG/Ca1
sABrN3sRmscyYdys981TBF3XjZYHybXajsahU02vF8VLqjSKz/sOT0Ml/snVqouhWU9ly3peiZnX
s2s4EisRpHA1amd+HOY1LyFqb8ZF3sV5v60y40RIR5CGdUqQE05jpXgu7fq91srrVFqfSnx1G5M7
+Zw6Q49FrTngfUN5Xn5ZTBrxMrQ9CnrVnzV2YiQM3hgugy+WocgMy9tGMEHt89vBZrgVkTg+Dfy1
KINCxB+1u4GgxgQfJT9tPatA1n+oKRr6pQbkGamMmHQM323cL+qsnmospHjOR9/IzYPRyjuzKcug
qKDcmKlR+4OKhtLuSEojrnenV/I+TVW5Wdx28ZICs1YVItcop5ZEBoULuzWYJOYWudmdOSIOcMPw
UhZT6ZWKOFV5GB1noRrBlJZq0KfjdTFFF8L9WYMLjIAhRiVfjiob2rmBU5Cap9qRxs2KrHRuQ3y8
97XbvPUhH58oWx6WqjrrS/QmSnHs837e51W2bErJFIcMyyvw3vSVJbmLJTnRgTY5WNc6hf67YQo0
FNVXPW2tnQ3vcFNodekxrjn2UXTdaYI5szjEcXfXkhVHMaKe4k4AhSVrmS0QNMn1E24uiuErg+qH
ri79fzunb52TQKT+97c8nk1o6l+6PzdP69f9uOeJ5aEL4opH20XGDIrAH82T8YG2SZi6qeoG2Y7c
sb/rFVfil7lKdlXgW9pPgsW1bhCaQcbP913lP7jo6c9+aZ4MRyN/x3UEJhPSfv7Y0VRzXrsE+o03
i3JJ5zvzf/VMur4qHn8SPX/rmWzVcC0MvSsRESnnz4WEoD1K00zWTNHc9XkkBpvKNNa1Ur+JVa4j
f9EZvO4TSQbFc1nV4ksb2Vp2a7ObdM5yqg6zXRC1p+6yooX/a4eXKYVjZSp7a+4/pmH21qnMQedY
BEtj302J3IczKbJxMW1L5um+hLi7GQpxn6+xF/2g3g9FcdvFncaUUTlUerPj/Na9WmP+bnYXxpI7
myxWUiRbLDVS3Dm59ShCRpOpKg5axqVe0zFsCsu9syflup/1fduqsd+gKfNnnrJsTp+cgqam5Su2
YWePvoP8i3uOa78f1eaopR2bCQfMArYyri+G7Ug8ifZ1spc0GnZlPI2cfYRum0loepHdHuKoVzY2
ApsgmnXOotHxOnUl2Q/9c1oVRyvSGtSd09bRuq9jaXliRPKymGCiukhcM5f9mJpT6NcGAbJ51qR7
S51QF3V65PX1iLcpyhTiBKqDHnMoN01xVqE+miNgg0LLP5YZ9A5IIabXWeWZnOT0qu3NDMC5dSOV
hGQ3eC4bs8nuybpLdwbR/Z6bl0/hMhgrAa30q0gcWwdCi90nix/pmvAdCXyavKSvlpIiiB+Y6Nv7
iCBajKouSRrWVwNdF6E678SvAK0euypw+f3IaWw8wRHvtQaTdR2VTp5khW8M3TZxEOH1OuF9huzG
wFDWyOWyv8lr+a4ZEf5flriAa9gcyP4BY4jqQeUA8y5rDQpMj6GtLe6l6yJF0nmzuzL+mmFFJx7Q
+qqJ8DnKwDXEo6ZvsXfy540uuTtyFqop6C2e94eWRA4hEciVVXZWIjGSkB+PG4Ezd0jzbDMIRmSu
AiRAJt1b28pPUjrCM3jLtkOrPlDxPsikZJCtOIk/REDSbOXrrHWhV5KqlCi5xgCh0+fsUH+LJhyJ
ZAj3NT+zC4Kz+UiGNExwPRrOTlTY7w70resyih6t0N3Z8WAY54V8HX2Z271o5sdEUe5qnX9jqYP5
ac4cgvqXCrxbCeLab4uIQE8+BgT9kDPc5B6/xVfiL2FHI5YaMN1u4tZ+MHv5oonxi2jsp16QcAqC
8q1Rx8uU2+dO2E9Rj1la6gnmm3rbzMOTOU6XsLWhWCg+O5HHuOiOFW/+qDtBRc60SJCVyfjG1Kez
U8ot7yqJJsmxkxYe7LnFsZVWHmxUf0qo7egG9uQ6XUKuzgwRCGeGhb405oOIn+oSDbMTOKM1+GSb
vShjNblbCfYSFaQZGqOvDrP9WGm9uRMJWlJGppo36oNRXuVR9KrGjvtk2Y49e/U0zEgY5lq51WiA
QHbDihjG7j1qnde8hqakj2b8RJr1qyKn1Avb5jYtlOdsjgrPyDMDxRuMDhLQoBtnc7G1I7vwKWHj
A3gH42hhN6Z+mxzIGRb7ANFZB3LFBZnkfRmoQ0bUjm7isFWxGOespI9G2SvbUC6pAFbIIwXnFaWD
HVpXUZ64D27SMPnPrYbVJhGla/LQW+hKIKeI+fbhwmo4GcWzYQ3Dns+fsmWNMHt6Uc1ARKL0frAS
+9h0vR44UU2UT6FcJpNwJds5EMrfbNxpfkXHDgOupDyvytdwmk+s/5qtDhTKq9bUMYOf9n9YrtY2
9A+3i+PSRHG1aGQArFPLn2+XQmYi5UnobyQMnoYKPV7eDIlQCxKQnmA1+HG9/8UA8NfLch3/Mfu0
BEKv1TCABvrXF4uJeZrlKMcbJbwlpXWc/ofR88/jxV+///rnP/XcY97k+djn403NHtCtKRyTN3f6
H1PMv3wR1xUq2ffUEWtl8fOL0HGum8qRF1GvRHs/ISWU/8Ny9Oc3hZ/jp5f4g5kqFHDnB30abwb3
ukLflwqEgeeq+AJH/r+/I//rh/nDlELEKPNmWOs3PZEoghsvRbm8MKX77y+z/oV//ZQJh/Tsdfar
kx+4yu9//p01fV2qZS1Gguc/FuaTbX2M4lPdO7+9zL/TMsF06ceD9ifTz6Go39vkNf+LOpqv+15H
C4plC/cDAymWCdbP1G9hfSD5WNgcATp6PIOv+q7eo/gmDlOlsFV5YN01cOr7vEz7YGGNYAq1JlBa
/1C9x9zul88IISs6i4jV9MNZtJbUfzgc7Lhpy4nsvsuk08ZvE4QlrYCtupQETbedCp2BE0m1l31l
ZRlT43BKR7SmRnYHhGktD8Nxn6R1LTdyYv0bqUTBVW74SmL5PdPc4mbOmJ80i6Vt9dXBSoMgL5Vl
fQXwk/oZCWk8AZLxRc8hbcukDfQU44OCTO/OYdnIGa0QIuHZIyqoFOHHFajfhrrItR5AyYzbRBq3
Yy8eQ6Jt9lOy3LmhG987lOSsOqSgQm9DvjswqXix1H2TauW7Oaj6YXLt2Nc77speL8a9YLX/qBrK
S26J6y6akstSTJ/aXseqjoTLZ2lce5E7K1dTPkUBzrs7Zma9rwsoU8mo5uehBthgDAK6U2iH59pI
5wf22yGaoxhoTUGmRzVF71obq7cLssJthnEfCpQ6EjeJxC5mJcTKnNCeeEydK1eR6cFEJrRLyCLf
RGkD8qxqY0Bg3GwZmi8xE26eaaccmfspNYdHBEL4+sO2RPVsWGTD0YYsGZv5fozHU6qgNxBxT7DO
3Mbmy1BHhzpU9ezUhZBDdtyOUK82i+y7qCFsRoT8g5is0fUcoHbXjs2w/6Vq1Lk/wn0ABTKU7nUy
zAjkMHOp+rMDtaFFxm3GPrRkT0TFcm8MLSHX3560f48cnavg748cQnr/35HEoj75i9Xn+qXfTx3A
3N+ss5ZFFO5vLfqP7l2gDLbAsSEOBmmzlh7fTx2ExswPWIeSev0fCM73U8f+YDjiP99sjbn6/9p8
rnFI7D0Be+pcSuue4OdriXEuiv8pJIlNO8fgQHDsmMleIUpwXLrfPih/68GGtvPLAUf1o4J14MS0
BLUWJss/GPjZwYKeNub2GtSChS0KVQWz17J00kNvyCryLLPdMWJMbzWclkjs6496iOah7d85oOmk
xvmYDsMptsU2kuFzWFhXeSnOlYI9SUdpNxjT21zr57wCzO307iUxxx16u6u0r4NEN+66DMdHa35c
ytlTmjTIksIBHjWvm6u9BjmTduh+GO0DhAhELG7itUnJHMAqj4tubhFnwcBs71057EdFuF67tHtX
Isud+5PjcLZ1PQ8tcUqVnC9zn+4aYRzNtL1RK0gvFp7+tL1q1dTTq+bSTtoTEX77dkafUdLCOjmG
APVsF+F26F3fGrLjVGv3biJvyOrb09gRC5QlPk1HEnw7evNlItTBeKd/9iTkVPxkR0W6JF/qN9pM
NwxJPTEICpvlDCu1Ma9nmSE8lsW+jsVpVGZm6uqdXllXcdicswVlZpJcQAXt3CUP7Kj+OhfRxZri
HbuXozXXH5c8+qSjRpnaFBAPp56elA9hgd9NzM2pCbPXxsxu3UFBvIOrLGr692Wpn2Sjb9HrHZTG
PHbwHLFUvQ4EmoV99kAr/5hrKI2qMJQEZapM5lt7a43NdGsO5uDPOgInADYtAB/lwO2JDqlIP2Jg
eq/d/os6skTZtG2kMmSf3XEJQunw10vdkmaoasG723pXFVdDWybbuaotn3hicYjy7K5T9PkOLRIq
qgbhSxs6DQFaE7R4QyW0M00dr5dFuFm6QuynVjf82CnLQzyOyb7EseOVGjlJmI/49AIm2NPFmRfu
x95XCVJNyILyUUbxSTFBIix9V8M/athP55bt881fMguNYOJgDmrzRPcSYmsXZ35iFqgeom7UfB7d
p1aHhLgYF6F27THKYdEqSvg1gZmQFNWtVhWPY98l6ABZF0wxTD49T4WX1sabxOyFrdBhqKIg3JOG
e5W0DIsKs30zpuVTYwkMPbU8wI/WPaxBk4+L7jolHIuhtvpsrH93cKu5r9frcoNNsW+r7mdd1PVm
qMW+S4b3IS6OTjE+prm8j430RcvbS84sUG0Zq0xKT7pU/JgsWpAp4n4ai+YAABIh8MDgfZHGfCo1
1uaYEFYAayYD7ds+HV3hZhTl86S10h/cMkOSAdApFTSt6C3jYIjqM7ugPWDvtRYyT1Yob5ARXiBl
MQ4bVR5cetSJW29ji2lhL5IESaF7TiSiQJunrRYDYrGx4vl9P90PKJs9kzlLXSlXymoQnBvlzVmh
2svAB9AqUWLp2O9CZJwbdwVdTSEq5jJ8Qqs/eIut7PJwYa8/sD5v6L5CajrmV+O56hB1GfO6uQD7
lbS0M8xTySaOviS2mSO2Yw2S2uzVXFDJgdqsP16Jbw9RH0pCUX6ZnGjakW6oecLCLLb+Eklk5V6f
5KltjctUIINiEQfNUr0yRHpv9+lNFpFUF+Z4sZQGMhY6SwBl6v0YdSezjD+W5oyGtYFOMjZsCger
vmYEwt7QZRMQs3OLarOdHuM4K1kbySj21IjhgzbyP5EBVnmWgu6fghE4FVs9B1n6OgaYy5pRhs20
y6gM+CfZfFuvXnHehPyWKKLE+7cE4fZnps8N+t9KkM8twICy+wtX+PqVPyoQASSASkG1NRtPECbu
3/cH6LIsbY08+O1P+KrfKxBbx/HNdJ9/gEmiY/1egTgfVLHWMpQMoONRGPyTEoRJ/C9lwTehwIrT
szV84UgZ/gicYMhagkmexuspRxturBtqfSCXeJ1EFoiUt47t1FuHKuq5qLTkU1kp97Wc3B0kA5gn
TcJnfI5IFSsdcRdFVqA4Jk6eUGFGFw4m8vguO86Jzlyz795Hq5GBnvQXe5Jfdayel3I9h2aM6Fsh
+uYgM+OeEQ7c4vixw1+UFkztZyX5LDjWZtN4I9jwLpvmx5Fjz7Smd6gl+8XBgqo00ZdxPSHTnO5q
WU/NSTWkp+jmi6HhRTG08G60SHDW7VcYsS5/0h2ayuo9nbM4ZPVsD92zWcG6jrh+l/XcVsd1ze9a
b9p6pqO3wtWk06kN64mP7Z15Z3UbcxUsufNVybgb1PWWQPh5abg2VK6Pir+hb643il6Jp5grRrc4
Bmvo414Lqv2kmeK2UjptM68XVJ/H+XbqCK5uXNz5C/eYatYcdmi1PSxQ8bYJjXzvrnfeUhkLDlPu
QTcyEuiy3I2d7QD9rHqx15om3JhOycskpEyEyC48KFDtuV3vWhvFhBfb6XJHXPqd1WWfuWiXAMxN
AkqJY4WYRgDkEUrNR0UypjnW2mxFfrtaU/NvLlX8oI03YD8KjNXESvxkxsRRdvalRO00vsVtS4pc
XpHqZymEZ6bD8tYqXfq1MKEitZhTKXnn9WweAbwsWvJgcwoyux/GLYOCT1jiQXULk5wLqQHuqlmP
dolyPWFlQDQwMnGGnLDv5fgeVRojU3XUAyJb3V051O0tutWHGoutF5tNvgdyCxcQN4kuh8sUk9nD
W2iT6IjQO4UaAS+BCE2nH2uWFsObhIVzsjNt8GxrwEWeEdbUx/oIX71CglsZVeuPuRPtHWTt7K0Q
lqvpbF7jdl4BC5Z5l4FC4o1gQ5CgYJeh8LvO4sTvERHW4BxlRGTZ0I6kUrrF10ZTbocV/tgRou7N
KxDSTLTxVK+QSNPNwUVix+GrkcxEds5dNkCVZO2c+jYpIZ616MNpzq32ajY0N6i7Nn3I7Sw+Dl2k
+Z2mzEdcqy5ad8C/w0qzbDuXiPUWpXWINeNh1AVw+0h3Ls5Aqi4zHMw7uMvsan2kiqHdNopZHqIM
FJOlLJ+7kJzWzJyW4N/r5Nt1Ipgo/f11ckrKSP7FBI0v+n6TgJtha2y6hqABJTiHP/rRy6ofiElX
Leba1sqi+v0isehX+Y9NbjvN7rdMne8XifkBkqpl2xpCWZvx2z9T8f46yuUecRnU4c11madYuHP/
uCcO9W7Oatu8ihdoXA8owsBp8nFLVCB8iEKTy4DfQZ7VMb9VFZ1yUM8LTpOpSzxktyGRAhwS7gFT
QMhiVkcW05sy1QMpw+Oo5xigqrxastsKh2uG09VWy6ckDIPSxBnUL8mTlEx17NUaO5bmRy1FfFsV
mAkhVeDPF2Pp4SG7q+ZSx2xREz1rOG/g2R6UMm3TUwVTFWlXjHPvMYtm+3YwW0J//HixKTWrfu7K
i+um9S5yBsXTSngSg6ncI2EbA3W19YQcOm9aunyKhpTV7TyBAE+o+8jobwmeJX8kVQgEalb5VPmm
6m26K6XsWPepwQL7mvXXZ+0iBxe4egOUI8vcd9E4t0WlBu487OqeOOSilHeWs9oHW/Sk/z55vz15
/7WQO3Cw/8WD91MJJ8wPFg8WUyLDYSa0aim/P3jC4SFyHYti7Hud9r2EY1JkGa5mWyAM1kKNx/Xn
Jw89hUO9RbjPP9TPC319tH5fb/DYIybVVTbZqE51uGFriffT3kkn10ZEaLSuisyKt1D/aEaTVB+K
t8SNw8UKjHhQ4zKwbCQWdt5aatBIZXTC/Tg0ei8PaaE7AlyKkSfy1uqMSiG9YplDl5ArQp1x7xC0
UaN1jyZ1tq7tpWsx80SW0bv2XmDP3aWydi9xo8YHOQ+1hw8ou4G8kIFvjLKW7trtUZXO0dls2pmN
d1Ld2HnW3wkrG99A4Zr1QRG9+qwMNdZDqRbn0gw1MrFm8YzaK95jb1gRcCGdrRfNYjkxDVGDaElU
n9KsfTGN2j3IMmyPeWdovUfOLLXQaqo2xGJ7XcI9q4Sa+WYtWr/v9JrbvYz7LWE4+h0CgjyYVsu3
XM3fTMdAjSpyrq9wpRdP0sIwt+n1RPY8u250bkIV9TmpdhgBJ8OVl2Ryx5MIW3nBR659ygpoCTmP
Oo7rZX7RTan70RSaV+4cLqcQQuZOhXO0IcBl3KlYEnbTGI1bIRM1ZwWWuts8CbNgKiznQqB+5Eez
mVxhwyQ9P69UjhKNTHPXrtTr3kFFjsQvlI8EsSTneQQHL8jMn3HTy2w7uyGpKYyfb3RSqCGdSuXE
isbxu16tTlqjNMdurjPwqooenpy6gLoEwwrjq2PKfRKW1bko2VfAeOryc5cbxcVcjMjyWuGEhO/H
+U1XxAL8k9Mf5sEsiDFQlKCtNeU4wYS/hRPl7jtUnEephulukVIEhhV2T3HrQHqaFf0uGpaQNb6U
kf/vifbtRNM4TP6+lriQVvXnE239mh+lhP3BYb6t4fn5jhX+caK5HyzOJBXTH6MMDqffawnOOgEy
nJiNH+fg9xNtPezoHUE/kLTBl/2jqDLd/FNTymLPQG2GTM6ykd3/oZiQDF7m3uzRPujlcm7QuLNW
q2g3kJPKcGyZsyiqGgiyljjLQtOSPoiqBaQV+RvVJSrBDTAONtX84vS4n6HiRrxS5El1VowgVJCx
uAFZocRWeGOX9tHT2BdK7SNGYfy461Nb29ixUkXbEg+q74KHC0YrRNxhE23Wi5JnivFNmxBBxY2R
44hu3nFarn2dUwTlzDxIiInAybA+1VVxWowau3h2R1gvdv4Q33xeROFmjuDBJBZxFFCbok0+re2C
g567Dwk/omJ6Wlr5QDnUEe6kEwkhs009gQdTXQT0Y+Ec23L+ok3IvGbN3QPsO3eTqRNglZ+KRDV9
BCA3sirnrZlpkd/rZBZxzKC3sheAqx1JmepcYpA3W1LVVO2OtR6rLlYDXj0k94rWf2WFYm76liJG
gdOFE6X9lNBQ4TWu+wBoKN9rLksP+Acw+WTQAmRH9wRAvIwL3XKY4WOvO0LC7NkEyAXsaDIqgCtW
v9EGwFjoczd2BCnJmIk/EEtV+MucPbKSOxJLdqijEVeNRuOldROiX2S3W4y+zZaj57ZQFrHN8jY9
zzFG1yw896QseVnlJjunSHrUZhOBcfNjV/ePQw9WqlHbpwhI32bJmFiK6r6vQNZNvFvpJPZZmd5F
5XBO+ItndoLf16KaJKkt39SGwnVZ44x2Et6ZaSLtY9SKvbSyQ5ULyf6Cj1c1xk819Lqtwzy/1LMH
ZqsEfrR7xs7XaLqpT92MLLacAEei1bYDSSxMNvs7K0tt307N3TDmgAPMAx00J3gYM0V1YqKQZIrQ
UtXi0yTUNOiISMKiXZH5Po5PTEZ1P9W6pykcH4UhPxqSpCceothTMCBsJoAhYOa5AQGnEHnGcR/o
XX+/hArYG7bXQQWbpSUvkkEjF1tvLS+ZE31qTHbFpQnT1p5u1VVblw4GGje1f9C7VXc9CcWrrPio
KNVRtd3XcAhvRVFgNI8SJpp6dVT06kasBraky9DOq1jFYybD7oL+bs5c3c8tDSNUrf4fe+e1VTe2
dttXOS+gatJUvjxaOZMN3KgBxsppKuvp/y68XRu7wm51XzcVbGNgsTTnF8boY5Nr40ul5/G2d+xt
20kDDbzjIubGKE2GRbEGFfcUQ5HltYgKnpTJObjq6CyRymwUJvebQEy3pSW3ZKpd1VrqkBeWGtg5
WJc0VbetSQXWNLY1BCV7hazOpW3fj6y+tiAk/JVDft5Cn4x9U9ZfLb1E4p4CyKin8VvfsUzuOlBg
7O0Z74dgeAZdxaNvY3SvpvyMvlz3esO3lmKIonXE+g0oTHhJguElIPxvoWD525AU/qCZuMtHrT1H
FXCNYkixpoGOWWA9XE+K+g2DwAGqyrZroLgZGNDo9qW6LQftMItt15Xbxt+CJgu4kHMu/lrcWqq/
1cpiJyLrOhU8j77mfPPD6hsTKPCOjXUaC/9iKeVdCdoUbGJ3m7jNUSX0+pCOY/QaJwWhUg29fg8H
K1CyjVaO7TIIneAEwMig7EKfl0fJUzdKECPKFG39LrsiviRG8ZjoKwZU32LmUF7MQHMTWkyIwlSu
WAAA151JIdjAH7qZHTLNFBFmou/hzBUhkgU8C3YOtS7eXNAjGgiSBhQJ8koAesBJyplS0hsaMtq0
qYHCwDBp0/xBC6CaNDPfJAV0ImfiSd+Gl2lmoJgzDSWYuShxN97YMykldFRIBSzfWqIZdgZcFVH6
j6HtTmDtovcMVZiHgHDwtBnHUsNl0WdAi2UPaPAHRlW1929p8r3Z4q7+69Lk8C7/ZGOv8TGfShM2
1ISRzULMP0w52JeDxAXXZekfTuEfzRazjA8RPJDseaYx6+B/lCbG3KFBPoUdjPponoD8A7299Wuv
NdfGhG5jfba421AP/Nxr2VoJRQs0ydmu7dpLukgGnhMKrlGdlkjRYwZ7PrU85qJwpY0TOW37Kgiz
aVjRYVbGLSPpyLkgUXdfhqDPsmdDkaX+FLgYd5HVTzaEwam+dtIwfiasZLoec8JqStUX2ipAhUno
ZT53eHFbKdzETWuwtfNMFlBttsuyfipuAy5QZRNVfixWDRH1G1cPVMAfOUEgnCtLWfTxBiJjteor
X9t0iYX1baimjZpY8mHqQobH7PisiQi7lvAtKgu+/BQBUHUqbV+ZVjlJiOB4ysk6IakMi2UpCus2
siwJTM8u45WF15pTJEya20RPoXtaRpleBmGFYlPZ/D8rg+Jx6rEbeSUkxZhbKizsHWAtXf13oqh9
f9SYwf31o3Z8Sd7/2AXMuR0/HjUhftPRhNA6Oyyh1NlD+qMLEPpvDBgFThWEJPYvXADTIQAS7cqH
NmZeaP141JzfsJpqAjme/X2w8U8eNcwCv8w1mEqaFmPF+VOpFLS/yDZZNSdgTnLzEqiRticztPJv
hyHJiUgRUbLpsd9iUzOCReUgnolSqsWQmFCWnRYhuNggslFkp75XeUDKuI1PSgbmRs+0I5ijCrVJ
u9f9QkEwNpGwnAK4zCC2BiDP3Ml5N2OYut3YB0vfN4h8ssLgkA+Ix/J0rYDXw6ClqJdh0h5FN1jP
6eDm5Jvq1rJQp1sxuTsXCX44+eFatcZpqTsK9aSRnCHm7h0MiUVV3dh+ex3pzmWqgEnqEJxst8nO
uV8cKkJ+2QJHO/KeHyeRP/qxPBU1Pn2TnQdiN7281ergqe5FshSK9VS5bEfUwuSVUJByJ5IBDXr2
MYDCq2u7MTQwzykmZsjCPVT6Rw00dNBk2bTbcXCqMuNFhs1FEYBYmsgBctwU1I+uAmeoR4Bgx8ve
yrfMchk9THmwSuC42CX8Kt0e99SSj44Mr+1AKxZJwrc3clEHdCqVXUP8Uki7nNSECWbdPcV9sRV9
9YSafpMUCvp/R49wAsW7lD17xdnLCirAqqqN7BqivYggoOt+m4JIkhfp4yrUIwRAoW2UByNVaMTa
0vQg3yJpCSrmRKa15Hb5RtkVLbBOXaq0BQEaRXhE7OrOkY5yVFyikk15LWzoRprA3Jib4ETJpfWN
4daW0TmHyXBHJF61sJngrOKOnSFwxCe10pNV5Sh3SJdvNXhknmzCbwXK/rVM4mIdVHMxo5c4W7Sa
Zqp/Hxxis1U/u7JxXIdlsI5F+1b0ptiMXDbIKiSgLOq3+rVDx3wMOqu7NmeffzQ7/ucdWLrsZw5A
JKFCJB9wAGaLyib7QAaw1BsJgkKWKGEfag57Rzt3aYwRMSbziz1RvGHSbJZJzmaPH0Y0ktarEHpU
huEWw9Nl4m1/PTqxvUkUp78ujRpgbk+ish7rmEVcT6/4mCkqlUsc0Inag1rQRHS9J01eDi/RRlAG
ejTs8LkAK6qKaA/KcNrYndmviihCCBMC7FO7DmJv9kbixIU1HqYCoZ1wydIEukA1alJv6zQ+I4Qg
R90xx9si0sUjGlPbw6hRX+lIKBm0lSunoYsLW7U+0g7Dq2IM6Tmqo28y2ORLO8dRq/VEUVIQroYA
IpStjCf2eahXcOW0KFF5WmctR6fMnK2Lps/JrLrc5VareySS7xVHN/c00s6yKHFlCAxgz8KuMNQi
yV21/JA8GIeNl4c2mMCoq5C+TOpbpYlHttb+2q35Y73snU3RBHN2R0sAV4ZJtlZilVsXIrMm5p+p
byH9FbwuIqG+J3u678+wNRGmGETFpW3Oi59/K2W6t8duLdiILxLaIuy8KdTvSZ7m+TNWKQk0xGTa
S8ill4jhWCSjsmIxfMPZ5i5l3Npz+vwjdqNigcUXQk99OyUcG2nKGCMkFD7XklPdSqAmLQwTW9Ym
JEOLLXRPDV0qEAc1Cm1xsoHlbtpivFMC5TD12hu1Fy9qXfgrfNkkUqtbk+CSJdX2+1AIqBsFvt7G
nNBeWdFRhxz8bzn9/Y5nNPY3d3xR/7//nwfv6Xv9J1c9H/rjqtdsVhgmCwyd1vMPKwxSHB3TQHEy
pxZ8UqEYvyFAQbxCj8wl/IHV/XHVi4+CGxyvKbiYmRX+k6ueGuSnBQaJCLAvqEBsm3hQsBU/F9Xw
3tzKzNz4rGfrALJmUm11/cunF+ZPzD/6vG/9w2dB3Y+H1zRwGnwMHT+tSSqfCsGczPhM0FNEKKaj
YsbGVu2fY72Wi4Kj+GijocBLGTJnn3w47Xny4FfptTDD6NirKrpCTcG9X6C/K+bTI8OcrgbEJols
13aI21nUI5o5qFN/XY/ipIbdoZTJhTZhr8bJ6AGiDHChVu7aHhG++K2JAFG4X8mw7LnA6OsL14Q/
N4pvEYm1jG0sQulMKmTXA1sOV0jhP/KaOVquFlKFBDMRJ9fPbDA2Fl6L3ZAWvw/enKRpvKTJCfVr
goc5umgz+F35LE042fFQA/0tpW/3rEYrgPl9TvpIN5jtiikAZLPITYZ94JZcykXLAmGB3mwcNnbL
HU5MQMjjrJe68wBMyFqmsHc3UgHWvtGKfoABUGpojiDkkfmHW8BB3nAqtJHhk4PrjLYJI2qLuoCr
FPLB3D/hRGOq0LRNe9/Hit/tct+ZN6JjQaJTQ3rwdB1qMeVEMLoHV1ozkqENnvCVGF+Yg8Zvphal
1q4oU072BPHFDrFTP22dsCORVe1r9z7VYZLoWvp1HqJAEjCjVZaEiidgpS5cP5S7EknHGjpu7DEk
1deN9NtjqVTWu8qKCDYKWA/eDkyFqKlXQetUd4GGS1+G5Ha7DW8dnF/9jVr6w6orCmKLM/MOHfOc
4knQ1gTDtYKaKJrmBNsTYi7RwPySUa06yY+gaAdMwOQqrCrJfU1iFtUDzdzCBt8CjHm+P4k0dqBm
NBs7Hra9kdvLcBD1Nfm2dG+uv0gc5TSG/skuGPLFVv0wWLR+/ECcsCUE0Uq3RWInSwykKzVmAxUl
pNmkLleA0C5tXZbvQ/qAOI6hbrEMmgCp4mQ9+1m9VGSFOVfIY1yziUNtsPa1WZSNrSNrSHxzuIvQ
SfLalF/Za+NYdR9lc+dqQI7Nl2LK9izAl6U17nHgrmKugijlRTSf7Uqc0Akvq0KufRP7TOHuJxku
h/yQttdGfdKnK6UZlzZKMCWOVhbBoNnMX1aidV415DHEni4hl4hXq8gfzHymkSYLhkYFfP7R3yRR
j64WjVpidk9RzRBqADJq6gtZMfkOYI86QFW8WjoEboxrPNXAVkuWZaW/lDl4LEVu4C0dUuXBN9HC
aajDlfG+QVvL4bgwnYkYBnXnNF9ca1zmvbpG4R4vMLFQF1mMersWOnHgcski1jpnsbtpdHl2bVIh
OgQ7E2Ubfp1gieeX91EcFefQsJKFrzY3SZz7WzFHZsWF8z4a4A0rqwehPzKZF0TdjxlgGvfKV8PT
KGHe+tFOmZpFa9q3kVNf5VV5NHl7l810zGBGhW6Eip8tsctyNwgGT4yJ5sVhj/JMFlBWpHqmuHgu
Eu2ZJKO9aiArDwd0YVA0aqYRg7pMBfnT4DdOtjnu4rieJyDjWwR8WdQZjmrUWerUEjXAzzIhuqUp
k53Pe2tfhOJNjkyOzZySqa5NJqqDnmwqt9z4tabcTGwf1n9/7tOw/vHcZ2D0QWOgneXfP98uIbku
9Wil0blDQLJImziFt5wJ/EpTtrLw5MAMQ6vn9uMmc3r/EkvRXulBH9+3unrRZ7tVy4pBxXkvnfTB
isqDnyeEfBBX5ZWq4ixHKuhZ7AEMtgQIwiZJXXR9xDjUH19d170aM/T1PiR0T4m6OzUyHQ/fx82U
WOpiKNnQ6sFDBFZB0XHgFl1+jsd+b07NQ1yULwRRnCnV9gYEam3E+C6muzawjxFH28a3tYfe6O/j
qdjDhdsWIee/qvj3Rs0XoZXNVhdxudTN8rUyJUHHgqBXcsvVkNHnWFfqsev5OVVIzep6PgYtGiUx
ios6avZK8k7ofXkCa39WK/UgnHY9ZnAjI2fctXaNTcSB2usyEp+/PTBDvXo2S+PQm/l2MogkgVkH
1bIRd2VkrkG6fbEVizMi1bb8vQyHMw1CWoH4oEuHtyqyviauA9Mo7x9cvl1bY8AU5AfC3NdcGsnW
0J4yHYSxORx7JTsl+VEG4Z1o5J2o+1dX2mQ4GG7kmRHYnEAf6IgTJJtWoJPzeYxs67Gpx3WI2NMj
Uf5pzARKfXjZqzDXbuCnwl8RTrMURa5uJZ3ZKmvCcIGvoiNjw0FrQF61h4gHiX3RZ7u/f6v+yRsV
nQliLSYogMNmnshnHQeMP+SKXRbB5uUV9l+K7P7vP8EHDuS/ShH+SqLT0I84TFdnWdhc633+DByJ
difA+53iY34VnJU1D/cDbPqdubWO6NTDxZvoPbqeU/7c/zNX8R8+9zxZ/VR+9Sqz3NQN+Ky1fT32
T/ZAXRNZHoOJVVM//4/v9Je0qz9+q/OL/enTtWXSlIbOt8p+8xbjJ6Mi/oOS4NEq0G7lUMwWetw8
9gX6F3wT8JXBaxeZn63YAuGnibSbQrHpVeCNu2OyZqB0xWPk3DuhQTp5nZ0m3ElAf8eDnRpPEgja
oiojAeawsMXXFF3HsuyAt+YsnLbtYOuvRR4Tsz5l+mpC0OGhaivAlAFqVWSLWVQBH5KUhAkBEGjs
UN8MgX3rJKGxa3P22QHZ9IMrEqCtuK3QYjcLTQpI79JajXGKpaOqnQWzoMfBct9Z1ZjLVPUbePYw
H9AOHuy6+yYzloZm3u3KWjcv3DJvWjZBMx8mDJxQBpdTqqrekA17wbfqR4AUo5gHrcx3OCxo6OqV
VipLt+1nKj0zszwFidzpKVhEsQSCSLBO2K00X+QwnJU77k1jfsrpVp3yFo8HZLNC/yb0/GjX+Q3l
5VI2nJm1tsdrBN+yaQ41e/4F79+7pOm3g08kfVY7XwgUGxb1QM4siFsVZPJydI2TaCLieMbV3799
Znrfp17hx7sH5RZSS8E6gX3C53cPk2snTxxDOZVL9uJHUMFrqCLaQflir9WVen9RFscv3SpmQvjC
P9LzeFS9fbT2zxAjs//x5MwX1K9PLfourjCd+SpOvp+/GJj7oD60ODwP45dBkJ95azT/g8Pwy6z1
+zf8+XPMs9hPj0s6GNKwgjQ8y6WU5MGba4cgdpKz/SW18rtza5LuC9okXZXXcpMv3OXXv3/J//Sb
xLyEUpX0R3QmP38BTaJqzIyq6Nzrd1rLejO8jofvSaf/umVpv/9uSvBS1+9/tnbjo34fELgkbIKK
ZD4gGLl9tueDD9bnXwZNiTP+89qNWE5WBwLV739kRByyPwYE7m80eCiI0DmqPKs8Yf9g7abNaslP
zwDyYu4t1sIE+WJjNTDN/vz2wJE5KGVh9ZeoHfrXMRv0bs0OjfCPMQpBivsHpShVzBpaq81AWtWJ
ml2mtTWS2g9TYjyIhoSvvswLkl1y3TLf0InUw6EJJJNNDRYmhUmGpoLBrSnVgH+Fo8jpXmXSK4DY
C82AZt8Gg0Zsc6yax5mkjo4uIYtBTQhIIxhuKu8UpsvqhoSwXSQ0Zoo5ISrbUunG7UC6XfwNMs6w
7rqg829011W3ITzKPeTL9BW1nbV0Ebwo3liO3UpBqulRD4ByMrNXvQHTgijZfO1MkO64DfVNg5wJ
fF4VGBtzDL9Z/SzczJ1v7CgMD5FAtrJLfq+kbfKUrsXBie3jEAZlfXDmgWkQZcJLGw75lPDSV9W2
8fkSBySXmZiZ9KpCYMIMK9DGSN0C8A6ZIvf5i+akk2dNRbAvpZJeGfMoIx00l5Ypf0/sydzoqU7a
GW3mpi6aaKUyx/CSwI5XhtmmV3EWkBhedsLLsDWsHKVg7+Lo72GtFFt012hQuhQUbkBrLAtmv6ql
vJYJsZTkL7cLCjNng7vkm937/gY1KQzJyMK+xDzD8HpJVlraCHtTkMGxJxAT+r8Sxie+6Mxr1dxh
jDsTlO1+vKYNMje9W2Sres4zpKhLVro0yE8D/bfKJ8mX6OiPaY5sJ6jgaWL3I66PmEuvsJkEYEqp
vLbQ440GnOc6GCuGnSxerm2cnriQtApu5wjlqS5EuiY8dljVHXEf0OrL1aDZrVdndbXyhzwBvCDn
WjPOth9P+7/H3lzf/vVw9PSCPfxPxqJ80I9T72MDiqeCopvhKKuWnzegzErRQc7n28fs84fYADyA
UFFcG7gd/rM3/XHqoaukv0BTqVNhG4wa/8mpx5bp11MP2wbHssHJB4+Hv/DnUw/rnWlZijpd9Cx8
qPS0ITWmxoI+2aSZTNnaqayNRrwoVlKMWO4Daj/A1/GAYbgebmPHOOlFs3N6bZegeiuWtk2E1Cqi
279PyeBZQWm9RvAQIIjSRaB6eRorWN0KToVcwwZ4KDhUG3xvEH2t1I63dcMAJqNsPKpBFGyL1rrt
E2v2YQcHza5GVl7IDMdReWBbgCMD5aUqpnShRMaWLcS1qAUbPx18a3UzxPWucoevAdtI3PHGdeek
z4ZLfk4al84BLdhbkTDy4nnZ+XBXlyyDh1WrWlfCoFc0jA5oSY2lySQVpuozoGOmZHtXmGQtIvUp
eBg3MWEK4Ai0yXiCbeIvmKEdtNa+6AnMPC08TCxFeovNrkv8H1mgLbs4lsASrhq+rQ/GCMm1JElB
e7mBtThCBJzu4yK8wvNVHE0zIDdIRjf45mkhnOqpL4ONRvbJaPmHSiXx1HZjVHIw9hfRFE/MH8H5
2jaqpqAedyo6NS9Jk+Ko2O4FxJlyFpz9HBm4kbuGHRARnLgy8a31NcCijAMfqRpZGLlbYldTh43e
OQdcZivputXWxhwjpY9jmxZOMLcyml5blKBWUyAktc3sK0E0vyJxdVyYababcmddmcouzIDljk7X
LATzEfZtNEXW/YxE5SS01iyAnkPFJMkK5iJ6dsLL0l0t4DmGtvrVGfsHKvNhWWSQ3s10p7dCIY1I
42gt7XTTSdVeh0ZHyLWeHjSFCyS0jmZkyxsiQ4yzaLLioImAwRGv1nJUil3dNKTGdmG5Ddp4b/sE
MEYoUjcpb/lzGzlY/JJnUkmuuDSfrEKpF0FYq6iDAw1zJnEzTJ1IBdPrDFc7+pbQzIgf6WKQwwMJ
xDpyzg23BcpWf+g5l0d/petqtiUmkF29pm1NPdqx/N9nSQ1/wAyeLBTGJFiN0SXraMIcIzrUTrAp
3DZZTnkP16HPX62gWZO+eVHVbJn0yB0DonIXVouGvy+613Ben0VDtvl0rl19bwU+Jxv8XBx9R3vo
s7wJUdSsg6Ku+1y8D4D/iGz2Nd7VuZcYYO+/W4P+kh7yS3E+s0PIX8deBu0c2Yf6S3EeBIAggtAy
LpF4SvRDH5PMd/vvJfWxwZsz5v/6kppJNssIf+ofL6r5A39cVCCygGBxDZFg8QGU/e9FxWoPzLtm
4OBzaVQFP5sfF5VOgLjJrh9/9wdu/lN5Ln4zddBaFJhMnHgQ/9H+TvtlsMSXxF+GAQkLILU5q535
HfqpfSRAgfVE2ugnzbHYHCtZi+sZa3LWz8yEbrIphqAh6Uhkgjy4C/NxQnrN6K/Ox3BpjypbHDJk
O5PTHpRSVjREc+htGu1QDkzTCzKU5uIDYUaEbcBlvflPac5r1sYWfloOGStP3yt7YLWH5wT6ixo7
2trlTO9uGihzOyMVNf7bKSQQzgfd9DwZbLM8uwoZbLauf5BVhcKjUotgZQ3M+cpST7Z5PPk4p5zu
gmCCmZGWdv5VQszOhPnd7xE4GNx/htMVV4gsXstofPXN6I05IcW34WaL0jLfyyZ7V+Lxa0TWjr/s
sTyyfFyIKoAvOqnExyVK+8w1RLkPiQVLQtJqoKb6mKly43zRgLMu3aT334bI6rZNWmaHsuSPL+yq
HXakFU+LNrNTpMToXST2Xi9L8oHNRBniWCJ80O38U+2oo1emWC/L8TDGKnmXVvI4uFa9sHUF1HjQ
pOvEGgVOZm5kK2fXYCBHwF+ceTLAsq0jECHDkiyuQsawJ2YhvPRdQD4auR7tmUMieAh8tNuUt4+p
xaCGQecz7ck5c0L9lOigXdQwHMBymMQ9o3o5xLgAthpskQu3Z/BlkI34apqjts+qKP/SN1NyBnOZ
rf49bT5Om5lr99enzVwSl0X98sfDZv643w8b8n1w+dg0+xiOP8hYv+sCMRpDwf5eLc/4q9/PGpsw
XZzJ9g9XI3fQf4tizQH+xmpfNwxbwLn6B6MAhlK/FsVMq5gmw+vTES5wH/181sQsJYQ9ifDSFVad
32OICJ2dImHt3TR1C8/FCo0eMpSSs9TrB6V/kpNdP7ihUdy6bmROi1hv+4JcU7v5Uuut5reLomg/
NOhGpDwMAvZNmJQUSXTRKXz8hRisKygy6jJIxxcLMy9GQecr5YNYU7oPoF6GYuGH44rwuH2I4QNi
AeqqQJKDGjjxKuiNfRuPGBtEwFJMI5BGrxo2aXnH9mn2FJmtuzMCKb2uhwKcWTdGZ95Ipr56MCKo
0+2vuDfB2tWsaDrtpcqr21IXz6ETYzzoCtgUebrRM4lyOOLQYWkeLVCE3MSWfeycGtFPwrOdp8dM
FoeWIJk5XZ7k99qGTiuJmUjQSUUi1JEVGI/TAMijlsmwjMeiXQDpR4dloQiDe7Go0uZRphw0jT4Q
dJQH6ZG4bBKxLTT7taaWgBjk+1TLEa0VYbZmGr+qbratpBAb4efoLSFWxORO0KrwraNBJsJQiSiL
B34N50m0InsRwygmIC/T+wdMM9fknbNdS9+0JLyziobEpb59EW5MBWer0LWUZm+U6mHsC5xXfTOu
gtlpEKCGWRSpcWN3ygNwRGMNGOQm8E3bSzXTWeS5bVNmkiFXBMMBpBREbr4Go8g3TkUe26jCBbZ9
l4o4f2Cdni4tq4/WGgiwEE8s+1zeC0rPBo8bTfEqPSq2gTsQpoK+kbZDmN1D0+tf4tl8NIYK6/Ai
8bQw+JJP3D2GrDRSMvqDHONXv+vN7VSQnZmn2s42lLtG9aUnpPYylcq7hWurVbsbcm8RgTrqmgUD
c5qgfpmEGnpG1x5TN7kiGfPdIEiXvEV2A9qEdVMOfKVsDefQUyPzVI7/xuKNp/n+0TCahZOxqMsc
UgZ4KYFSmxSzEBIJmtUJA+2T89CHJydITlDir7raqQje4D4vkC/mSvSE33MZmuI+a1IwTYW9r83w
0jhoAyo/XxgGj1dZlW9oC18tZThJq30XfnYHJ2SXdM2u1JV+Z4c5dX+ElLKwqwGDjEuDawIa92sW
zmJiBGTGZcbNPt2kKQmFZmM9o65HI9rpx8hSbgjYRDyXvOaKvWr9tsG+R60d1Ja50PW02tg4ZOys
yb+ElksO4JgK3njTpepHfdNa2cC4DAG+T5jOggaFJFLCdZcxVLepUN5T4m0Xk8mcyUq1m8y0DjwW
OY1j9tLo2n4yfRDWgj4xWqY+8YVlc6lTdZNN/cmuUncZuvUXkzG+lxvksY5YmuQIQtTt3UviJuNZ
2qJcZoPdKkeRWABvJoIvM6FPS5q6ZqvFzpc2y/l2imxOsIziGiyz9d4IUkB7MOVelKC8hzJ5Ww6G
uBq6PrwNHSEW/OjNS27T+5gdTgUd0tY9ibLW7eg4DbrqllTHFDxfnyrpVkMiSdEDeojXzWcc0FlN
uIXRhh6GiL+UqSQwfAViv/fvbfy99qcO/uvbeK79PQwxL/Jr9GeO3VnJ8PudbPwGuBrKLWmJ2K1n
W+6PO5kGgAE8d7U6Rz6hovvvpWzyO+x8mVLRvP1si9F/QwCNjn/G3fI7DPz/waWszZ/kp/k8vec8
82K9DEhKAM78+VJWuWfE4OvhucqicmV2WbNyOGp3ctS1Z8PqghwTXsP9Zo2KbS+IVIESBYeuju/H
OIlX7mR16hkRv77sVVnIK5shSnHEHdxdD71TjC8c3hqqoJ5Jjabd6oTQVB5E12oCOaBLSaKeU4Br
qzqlJbDZyu6nYIrvuLq6e0V0obZA8xvdhRrGUE/Qr6wRSBC+PoYEH6Rmaz/kGh/qjXHTPZTEZA8c
6a79hdig4VaC9LMWveYbt3rSlYySqviJkOtiX4UaAaZxPadnDhxhbQ+6c6pxwy/6PvMRC2hlv+xr
M1hletyeVMXOzj7OwivkhuraZTA0LjotQE5BzDv0p8p5Lpt58D/GYSiZLbUYAbuqo3XJ3DC7kRMm
oX0BVGzO+y21OVALipPlhgtDb+dUOV9nmrgc4CjuG2B32irpGGVPVW9Z4W1TsnRWr9zA4TfGUgYb
W22m61p22I2I8Lp2MTatC2oDjoIuTVJu3Q8tPowkqV0UXMrBnROJ+KnktzfRZBGE7DHgiAn/jtLp
KvBVqe7gIo/jtsljBXmIrWTyq5wFiHXUumvonJAWmlmoWM+SxUyR9lJjDNk+/XusfC/yebr++lg5
vedfi7c/PVHmte+PE4XZN042ndWcgXcfi9x/TxRhwKxDCsxYgaIeDdvvJ4qhkl7DDALgyAdNCPrc
72U+eACTO8WhYsc3RJfwj04UWomfDhQUyZpNvA45o5AA2Av/fKDUBV7xcNCyq/god4ieFu2pWJgr
8zq8MRf5Klo7C2X96WX6szGa+3NrMQ/STLAI0A1gJbmMU37RqIiJ7gXAonJBszkt/dh+ji1qYyWA
fxtNOFubYU+yhBpuAM3JGxR95EdQWpJsZRe5Df/OBWnraiOJlLUmv/hOZI9vpgJJzgoJ7+JhNzYx
kZpeLZxpE9SkKkAFNTbQedEAzl4BeEiIR0vFXUtNPOLVxlEwewuK2WXQt2h6WR3iaC74YzraUa9N
hHwuPxwKs1dhCoHu9bm9R45Fa8AakkBT4dWtsmlF+5oNgnt9dj+ksw8ixRDhYIxABQkQ0zZXoWt0
Z2d2T2QyDlaQgPWNHEcQfbPLIpr9Fg5Ga3IE8WBMer/Ell9ftWmC4dlO9Eey58ZbTYO9Ws+Pd4LP
OQiXLDmuyVjGyIDbY1Qh0zp9dOmj8q2O+rXlsLUwGoLlnNksYs+2kcbuo33+YSWZTSVYpBkefzhN
IBH0UIOxn3Qlelx+EMoFDCEy6lIfAb0YeyK8TI8/NWyy1CkWE5UnqCUjuR4wuhSz48WdvS/+hw0m
maZoTQWL6Qq8KMkupK0VWzlbZ6YPFw3QZGdZf3hr9FIpvpV+T06FyefddB8Bnjw/+S6XXbchpSza
+2CsTpHRozMlrfnUC+NS96brGX3wWFVJsDEz4kMa238lpIZ0wToVK3ZKT4nWBCu/Kb9FU4vMGNs3
3Yd7SdWEeMEx++ZqBI6liXTXgRNVyybJuqUhHaClhDGy3bV2/Ogvga1FmzFXwpMRZtnGlWQMMSSb
tqGWDz677I4v6NSZpbIfdXuRRKyEnqU6gqv3AEcsBMryZWJYxSkWCfFsphJyKw/T2hWBPCmaVu+G
XK137Wg8sVFaVWJqFy52mbuuirIjvv9hm+XlOkjS12qaECylRxD1x7IutVWmxNZtVmMoidppWmVx
JpdBMW0Vk0VHlTfVGZIWe1B93GC52yexQN5nHZFiAdvrin1XBNve5laE+wHisQNlo0VHySh+MZIp
e5qw6y2ReHXbgWi7FXK/dEFl7XhRljRcMYpcu0MfYCxPT/mcoB70Y8UNnc1oWGurjHInmnIl1eg1
A9vaI4JdVIq1ltKW6zDKbsoaJfFUonPSl3ZnACDIl5nsWw/WSMisIb13UvUijPaeaoYblByk/FVG
E2JmCd4DYsN1NXGyxFV5r4bDwXeRgU04dJN+WFEu4O0dx0Od5DdOIb66tMIsRDhcKpncFFzAsI7s
mwQfUeln+1gTT0auYBMcHkRprARZuqya7wiqzRCcp5sqdh4BAEO+jOLzR9neKc41kepvQ5veGGN0
hw7zZOQafoNOe+Us4JUZNxqZ8JAm1rw257xUnRU1ydruVPpW2P6Z2y3rQWuIm0nf0jnPkmCa0cDM
hFEZeJG5dNPojdSeJUr1hWnxfu//j73z2I7bWrvtE8EDaSN0K0dWFaPEDgZJkcg5bABP/0/Qto5J
yfLwvV33fOxTREXsL6w1F8tDu3ygc15KGS1zN10ZWr43oHXOUq9dq5l2w23jwihyLg1ia0TkTxE1
8SYPnblmpluYiLCIFFb26qpOuzu9wzupUuugD81HE3Z1om9I5CoxQvuPXqOcajt+HAgT4odIb+xp
LyHZkUh2HfI3oWZgVCLFgGGAAq25XJq1g5Q8vsIIKVd+4Z0y9KumSNcMfm56td+3tQ9RY0juW+5D
bTx+tZroukn7Lc5VRhFddyW6Xk62ihe7KV5sz3/U3cJYURJTiWl7zcpelB5preGMR2MYvxSDsTT7
4BCSWVYJsdQtGMdu1KwjF2lBUGA67PMRj1qR7NoBm4Xr4IWDMUJksYtOuXuwhvQ6NMqvgajvGwhZ
OdBvUqVuUhF+MYL4DHFj3Xg9Sc7h3srEWmTe1eBmOwRvGxHh59LKculiUbOG7rbH2WmidpinSXYd
qf6uDPtyHrv1F0Nv960mb2FLXqrQ0Gahq4PjKsWhM2gXqSuuqtT9ZirBPUOhix9z22ZvNqsFo/op
6VFx74qw2BmBqeynaM0Ic+1jVfneyZNCLiKOtRa6qJ/JpaHHryZppssMN+oUugGlviGtKGIib4rw
mJsdOhYvwzxnX8YqdklE9C+VRn9qc7zO+1H5GokhX7lGfBu6eCgSUa4xHDmzRMGxUpj5IS4qbTZK
B9q3RPURm6TFqukS1BYkilLfmUZ8sXgrI8pnGjLCcjWIPy5G1sFpvxWJv6vG8iotUBSzpaa4LYtt
7/HHwyI5uKm1zsgQVydAR6egMlYDj3/j71tP3zch9ibf3Oh5960C9ZrVJdaRjJ15sELlcpsYZrZQ
jJK7F88ladZwV06D7T60avk0WAUC/AHmdKmdJGfOTORVf/h1BfSx6Pq9/iHikORiYxI9flYa8tEC
Wg8y5SSsE3tS+Ab7sqh+7/b/dpk4VW5/kTO+F1noKjWaSM4F/GUfK7tUcyuDDCPlZAwPlWSxflvD
AAKsUuKS/PXr+STj/OFSn4pIgXo7Dz0u5YaHkYHGmFVLrT7k1n00MHNlLPLr6/30/dNp0VFsaBo+
5Y8vzTJLVUUQ65818yUtGLXJB5Xfwq8vMv2Rz+8fNSEl4TQLgLb58SLMDWVS60VwTvMrEawr8Hxd
5CxE+Q/X+cmLMTX2iahOJ22M9akY1vKgQebWhOe0+MaNhsCIdRC8/vq1/CSVQny4yKfFIenEuOg9
LjLMn7nlzYJFuFaWqA6CUz8Lj/6d89Xb6hgkrsM7b1Uu4ltvtsvW6WqjnNu9cttu2FIRRPEKo3fW
LMy1u5li3bfO1f2vn+lP3vUPT3R6t/6y4eSABTqQ8kS1/kZgmCqsi40UDWHDr6/zk1/Hh+t8+nSb
BLedynT9HOH76/19FJ0lvsG6JkDbyhe/vtjPPmJdtVgRA1oQiD8/vigxjrJyQy0858W5xKFfJNsS
YfevLzJ9hJ++ryh6VcuEDYfM5bP/xkxqJ+m7KjpXZr3qHNYi2T+o/ZFp/XgFzj02Qpph6+7nzwZ2
V2pAEjt742MZHwN6KV95VZsvRrlzcSIJcfPrl/Sz9w1t2PcLfvqQjFqf4tOG6BxgJWjyY4xtzR//
Qfb90/ftLxf5dPPSzLA1k6KLzjYSQ90PZwb5x79+HT+/BHs05od8BcSnN85BxohVXY3ORFgv/OLr
mDX/cIWfvVOmNn3q+Jxs+/M3THaIs9xKic4N79Q4jPvYCmdFE/8ucfzbM+WfLvPpXmU7ZYAqzYrO
xvjQxLed8RVu+f/TS8HIrrlYpRE3f/yxNIR9jsrgx2fFfQoyl91KNtPzcv7rj+Tnr+R/V/n0qRth
E7pRwFWs5jGYQm7MFTFb219f5IfPHRU1ohDgL5wh6Ao/rVCDELa7auXJeeDU0JK13V3+/y7AcOmv
d0tTzwHIBGVyNuCVa4q/mAYEv77EJ+wtxcr7i0B0wtBbcxk7fbwGsTFajVg5OaNZXiPz2mQL1oWv
4J+P2j49pmuqinwdrNylepPNsDflt8MWi4a18+b37ZKWcl8c/ZW9+PXz+uED5GkhikeOJRgkYdr4
+LRU0ZQpEoz0HKu3zGbmmX+szeT3F/+fpHeSuP79aPMmJCCJ1dqP+oXpcd8nm9pvzAzBl6KG0t5F
Cn+uSsAaserA7CVsDVXUtGD5Qytl6gw2XXYXU+rGHyGEf+gXmHlOfwjfIT+UKYXQ/leDTePjaYUi
C8cEzATGpBRvCHj1j18Q5AawMisrP48arZlZmAA4utgtZpVdNvacoNZ4m+HXfQoVT72ViR7cILvy
ty6VwRUpVOWbERJNFKEOvSiZiwg97sbkDgmYvLFVtT+X9RDelFFkflVwRKzwYrHp9jwtQafoZVc9
K4gnqxmzs9BUZY5RIn8WSAcOCVTnauakNIsQv7QpYFjuQ+aOp6Yfg0eNzuqeAVQ39yJ3eOSi1R1e
wnJDCLm6UwtUBbMA38XSrlyJP11WCA264kJmV7ZBLVwsOqmZ3SlQMrN7SZTeN8Zt3hYqTRjcdPbR
Ud5ZA61cMSFBISLcBBH4IUe2NEq8Q55VnlXfDHqTdCswkXg9sUW51+BDUw2z+wjkr4kT/UtYjdEL
eyaRw1sYMpDxyfDQWYF49vyavdPYW/3GV1GjjaDQNrlIiC3Bvn/rtmO8HqNUbF0jsfJZhR0588Od
Yuf1ItWsbo7EuNgohfQ1DG0pScudo52bjvgL0UBMwDmXK0g8pR+u0tYnrVDFdgIUtid+uGiKjVoh
YrWimjkYmMetAkA5BJmGtGBeZqZ6ZYckIXoAsF/rLnGfB1kapEpG3tyXabSpmq5fi7zE2G1JDx68
rWBf5Elbpyqy0hfV8qxtmPOhj0lpXvVeHB3QRNdHxYbWTI/JVGe0h0PTRA2QZjyEeLfHVN6BwE+W
LclmN0rYF+egIws7Y7MI8QWdNZKVGuAB/KOgYVyQijNp74yDIwseIzurAT0y6yoS0FGVb2zR578f
7//d7qabwy9udyyIj0/N68/EoTzw+/2OexenuEWwKpYEcwpJ/X7DQ+epa+xkGRNic/jrbtjGoOUw
cLGExdrjA9zFJo8VfaaK5+rf05w/1hrc7sAvYqHQhT6RnPXPm+Ge8BjFFIM8Rd6dKztISeHyL2/K
+Uf5849dPh2qNd1Y2XpSk386cS3J4qG12/akVTGB4w/BcOeKS21uNO9cBP/UzvA2cIP+2NB8vN50
g/9rK9jjeQfC1p6iouX2NPiNS8RfrqeIiPL6IqvcIXZFFFdWLLyZPmoToxr8+7JJGxtbemY9BtaQ
HVq/gQwcaeNC5Ml95iA0Kyr1W6fEb4kTrrreLGe5ppvslvAnk/g6zLMhESxRAmeJLIiIIB+EQtMW
2iEdbe+dM7EfFc0EVQIkI+xDDPq1dubNS+ZpZdzoA9BcYTDunqqSPj8PLEiYwToF+1gANB5pFjNP
MTZ2hcgoVuyvqeMdnWgcAN6Oj0rbrzW2zJCTAUiWNZRI61Cnopl5FvUd3cqrVjerYki7JWq4Y97a
443dqAhu2NCMya2qJP1TaQVKcxkLsyzmHZLg4Nyomn1VNCGYiLSrF9VY5ffGmJztItwEiXoGFAyS
C2EL+5nL6Op3GlSZma6CJeuKdlWIngWImzHXG414kXvdXTz6B6jRC6v0926Yrln3nQnKZV7Z2Uef
Z8FI3TZWIlH5O5PddEjKO0Vj4KqoZbqjYr3SRHoqnXTNjfVKyzv2ab1FKkJ3MEAjU1+whBKev4D+
8xCSxaQH/TkMBFkHoO5WYTm6Gy8z9G1RjMN17erDKrVQ6DaRhuQmS77oIcnxpECyGLjWR1SLrdXV
Ky8Jz22m3Aw+MC4i7XnV1rLQ6kWoiQclQ7SEquNceC2bouS16ojx5e/ZwXjlFGq48IT8gpV8pwTY
0BXUiVqH0W3IlTki8FOomBukAnIdQAuZSbtdyQATmhp8MeNsHkTiWZhF8dSnCqAVBQ8fEqXC1QAg
xv4zkcfLLvURUAubL3YA9QX0X933+cwwcwb+qNN6b5+Z9k2cBydcg8uighFqWBePb8AsFelb4QoW
Q1TG7rgshHYVasODmqe4Lyur2Xg+nJAUBz06Y2WXjkT7jsq3HoVAZla3RdYQOQnTwum6l7JOEzzo
0RMOv+uWd6IY+HB6BtGzEDDOXHiIit9vMv8dQVPf9PdH0Dlp06f6x3p7etT38wdRAIIAwoe0z9He
eIfhWOAcZsCAaW5CjP5ZcKsU6S7VuEn43R/RvH8U3IaLo4HOCW3SpHiCWfFvCm7UUR/u19O5gBgG
jBnWGLAXmFg+3q/NgKQtg2Dnk4BFHW/CDt+p2wgiSNv0Ma7Kaz0o0CiaDoaioF7AVqdnNQLuyv7a
9ZJi1ofeg24R4+ZrHuwf1j5GXxPNxh5F+Zr7/s7zV8CyTxSj/jEPoTBYYoC4VxbqjIFwO8scph42
m+cZ2U5sLrPgxTa9ZOkYSrOKM/XJyMI1hFyxyPhJh7IxliXSSv67uh8niPb0q2k1MuIKnfkcIwoE
m5X6Ghb1mxz1b46C8jBv4wAtZ3BtN5BK3LA72nH5oCsCtaQWHUWFmjkdxme8ANlckODqBPHT0NsC
0hKT8BDNqOfIETJN/VZkNescTQAAlVsp7WyejtmqaYMD0UgsrUwyKg0C2JxWOxXOQCxl2ntz8uG6
hTTkYM5FrPakigaG0SzYy8ttVRuN+6SFJlqkkF/qJsi6YO5Ovlc1BEWM87CdNZMrFtErC8l3p6zu
wFqNNaMH+oTiFJhpcwneLbZjUl26yXbbTgZcTGbDTEezCMQJe24wGXXTybKbltaXfKx0TGyxXMI4
YAqQ1wBHJrNvP9l+CbkRa2uyAvM9NNm7686jOxmFvdgMj95kHpYut9TA7+x1P1mLjcTEFPfuNy4n
67ESGN5ai9s3fbIll0HZzsvJqqzhWe4ahwPGcSF8TYZmrYTZHk4mZ1O1Xt3J9tyWUi6zgq9k5Zrb
RJ1AICJKzo7hx+wqJtu0MoRLF8342pxM1XFXizVRGK/pZLgmmwBBaIUJ257s2LxhE3UIi7aT4xHV
J9u2p5q8L5OVO5tM3ca7v5v2OOYrhOm7GNg85jW33XryleulFu4Jbhn2vsQw7gYUUCyBjXVBWMSS
z4z3qBZvIc4BIhuCN40AnfUUq0EA3mRJj9wimFWOYz6rKQs41nIcNZOH3YdTMivpdkG0Thb3aHK7
R1mL731ywFeRrm7kCKCULA1oa8t+8sm7GN6jNyCnFZl7LCwXzDFrUtpHFedIGRItG3jaPFGpijLD
jVc0M9dIePK5Ok4pffCyl4NeVmudbnD1TuHu0hzeqmqT1ZvDu3IHtcJpUxT7NHKChR74wcHr/X6R
9Ea4EGCjQNlBwpNF+i3QzL3i8h5JR8M3o9CHk5w7FMiRkcjuhshH4z0UzTIFlUbQjkXGB+m54xSF
PRp30hu/so3H05M6t5Xq7eySrCPHaOdZlV8xrXvRLfehozFeaFV/bkZ4ZORl9LN6dClo1KPLPhCY
30SY7dKNlEkwD0tuT4Y+RnN/FB2/1kkOEVz7KnEeto8sHSJxuS8o8OaBU6AL0jdhHuwaSb6J0pMv
Gattu874KhHPlKAUyFzyAMiRfLTiJtr4BgvXZvpOgfTtdqgqwOlaeT1jN/7s1rALU7UlWMooz7lU
bqy6luuIkGy2ue0E/cTlHw/S4akozXxQGmtV9BbJvLn0L+wB8QnxY7i8e/1H1YOvNV20mdDpkRe6
a5WwlOvErxBc6JPIGSvTukaRNVNE764LUxuWIxLtGfktCbcNe1j3LbnbHuw+cOepiaoUc5hViTck
hyOylnHL23dSs3KPGPMg4O0tUSHoVDpGsjTg9q1idEurAKYFYcJENppqnm8ctahOXhjiXjDwMzgR
TxK/LCnGEv1WkiHQsAKwlUPBbUedkOoy4wWKqhMbIhB8cp40a61EcUBmFCqBEq7ePJvMJdx32v8m
g7/Tzqdl6t/XKVdPxdOPVcr0mO9VCl2yRXgAg280hWyiPnTJbKeQUDMP/wMD8KeF0iGi18TZaLMj
mey1POrPKsX5DZCoy38BKvruyvw3VQrN8OcqZRpIsjZmakmMEmLqj1VKRU1rCuhcp6LAtKzpDckg
Ll+ZQgx3WlSuvcB5MaVWLryiffac+jlOimim9uYeqUWyEFEazcWIY0Y06YpYQpoytwxng+ecrXzC
YXfuoZTqOu5dUsrEIc6ylzbST5GKG8mxSM6u/Ol00kuJPaLqFjgbXhUL+JrmFvO4M/2jbcXk7MLh
wK4vuLGS4FEq2BzSbFG2Y7oodOdelNXFoh8RLgbutiJz9GB0yT2+wjWhcFC4hHtxFGlsB0QoMwZG
6mJozFcNz/YtI7H8mrxgDxgI4jOOzE2qxCqkRz1aBBnhALNUogqvc+W+VTkfpV2wv4jafpcX7pli
CtVFm10hrtHOSHi6C6G3O6/C3GgGsGJCijGY0QTvCFVZWUHa7Oysv5J5Mc6disT5oAjoj7F+qqOB
W7y5o1YaV4MDViB3SlgdKq7OSvqkTsqW+JaRNrR3tJQefEhR/xhHvdW3norwI87aYlb7zm1EIPI2
jwhc8YxvrGSQOkh48LUAv+kOUm7LOFVv87GmuDNbxHMZWU6RjuRVID+DgkB86yCNtSWBDNL5P6PV
3kGAbZdjEA5MFriPwId9qTRSmLpS6+aNMurXadncetIgAKe13K3SIDbv5ETCTyYofmx52dZqFbGR
+AAJhqEInEj6nWkalJd2tG6YipabqvZz78aRjrLTrOCbD2Rn6XgxgE4GK3hhq21V+re1alWQ+O3t
4PgMGhq8Y0Erlp2TLZwuy/eZUx291HjzKjKMi7r8SkN4XXXxkXil+1Yv+dYZrjHvvOIL9iKmJQp1
a5WvLcABq6bW/WUjxTEbndXg8ckPJTqqwfgW6cwgLd882bW/bjH7ipCVD0LPHIKwsaqL4ZJYaG1V
t3nUTZpqTSAwBKxPfh2UgKFJ55FWhsvKNYhiitLHzPHPfeIHS9qdY5ZMuXVdPpe28i30wrtcGcq5
r/jcxXX1G7hib1mhsH7qKrFUNOVrZ+JKk41zNAgoJgDUQkgUm49GhMJV1vnMHqeweIfEvxB/UdOH
0But6JRV6TpRS8BatrU3IJNWFZR/RQ+ujZbKvx7Fg27fxsrSZHjD8IyaCOIYtK54HqoY+8oGnUlU
PxRal1GqVvqcPPt2lavMntQM4WYTU5Hwag5J4B6hrG8xeQXzKDfF3kAMtorT8XF0QdEZjb+wWitB
LBWhBdD0HUfWWqlNb4Y9WvICIn4ZoXYsQZLN3CooF21POZSV9n3KTQv4bDIsLGISlwaD4rTkTkTU
U9Kva1D66e/Isv8a8ulk+vuD7vhavbx++8lRx6O+H3U05NOZhFPoPQ7nr0ed9ptucqS5dNhTt856
+c+jDkQ42i+mtcx83xde/zvqrN9sEzo3Pb6Bx49kkH911E3Jg38ZoNKQ0/RbHHVTR67jQv3UkBuK
LrWmjOOTppqkpSskSMJocSATS4R4VTrg1YnKiwaouAWsPcUFd5BU+u12ipAEVA1nlHCnxrmvDdrh
YbC+goWt9jTuefDF86N+ZiEk5qwxgRDU3mmI42g6IQFx6YxCQ5leA8c/6Q4TrqaJBbh8fKCAp/aF
Op4zqwfb4lUsu4jow+bjc0st7+oaE2ZhX4MyXoqizrhpjeBJerEite6xiii5I91tZqRSvXV5pU/6
Zot5oukyyksNILBshuiWRjymQzOPe+1ElviFvQ4B5wPIfB9PE0MsZ0MKOoM+S7/LUwVXa98jRR7a
JQBXDhnVevYsvZwzCGchVGZiAdo4YxqWKF8yAanGJx5iNk5WPVNg+EltUhbk5OSDtYIGrnw3+OmT
16+fXH9BoBbLYHICjpMn0JjcgQBneiTMOAbzyTtYTy7CkL3q3EeLfeV0Wn2nYzaMJtdhP/kPBU3O
bETdWU3exODdpthNjkUd6yJ1SLPJJjfjENDFj0yQZ6o5ZC0S5iq7YNY0SB6tzHFW9rHID7niec3S
hBSrbd0YE8FKR/li+GPn74bYyQtEkjlgz8B6aBnA26w6j0FHnqA2uGvTH1eqSC8EPFZy3kt03Ibb
PlRIKeOxO1VBxcXz9JbutJyGGocgIjfSj+MXJeoXZkRgbKlsNSngByXHpNIXaqBu+ralEnP55uGe
Badb1M9mUZ5JlZwIB3l7m3WyTA86dmEyWRmPMmCicwM2fFc4BZQ6DU12PATbNvV4y7wcOiYF6TJo
m69hPlHXSkLtMtevVvnkxhVuhp+rglGXDNlUbU1q0WY6msUWpdOSWRA87OHOf09+bPgSeLXhzJya
bkgRWjrXMqW6wlTOZBulfTTa1rzjhKYLp3tLhAtAlOk8XCmrhSmOJDpLnJdCRa2eQ4fuqsGd6QlR
lbJomlUdsbMkcGMmJRWWZ3ffvCG/kbA2cIRb2hy7bsLMA4rTkDy5VX+0Eq9l0EB/nnr+twRdMKYZ
fWnH1m2YJkSx1UO6pA6DHzGUybov4s1oGawSNV9h/sXPOLrh9ea3/81w3w1hU9r63x8ZN8FT3fyk
O5oe9f3IAPKIx24SRwjMVpOo9PsOkSyoaXiKpgVlizOxUv+c4b7zH0FCEtf6KXYN0QQRUAaC+ilu
gof/qxkuA9vPRwbkCP6KxqoKhxYbxY/dke4wXC4SBEUqGLKZMNsa0LO872wMBnE/7HPXIP4o7K/C
IHpGm3dfEq26RHpfLlsBMa1yL53t7TvPu0nsnhmbMYSbOHBXhqKtrJxBl2MiXBDbPhwIbCPppSnW
5GaeOyVbJLb5OGYKMezW11JY12OZvMSxv5SusUw8vGGdbZ+rSNyB5N6YHT86rJYkQ0ZhtYmKagOa
a1/jpgo9TBkQgVnOx7O8cfdMqu6SdLwxpPsKYnMtq9gCWVPdT2NXXHZfArUTK9t7t9Cnw7qSjLby
cXgIlOGMJiFbUlZjFtLcixThN8DE/KIMQ2KN6i/CZI7ayhrKWFQn+3po9EUh0KzKDAiFktqnLsGW
S+ynvnL9lJGEPsp5leRvMaiwRWj13Eus9EhwQLggkAdZflck9Ei2mHO2ZzNvbE94sLSFL5O7NI3j
rVUFF6aIUBQM1ON1aqw6Vl1l0DK6lDd+lIlliCGokuFV6ulHzQTU1Xa9B+kxySGI+3sHkes8RodI
hjj/BPwHyy5iC+AZGDAaxmmOHX9lESRnciy0RYoBaV36nBcAv4L5gGgSqgRP06f+pkygKpUDEHEr
L2ZFRjvUa8ETJLODAssBc7A6c0VFToXJzN8Oe2OWZ1QQWCv6yuw5qPtkrnp+M7mTgD0OrlhIhjnz
hGH2wso8exUiKpqXWvlqS7o+y8fqx6jaX1b4D7ZVPxBG1QbMnxtWfKaegeIhF4TwXOK4bFVu0Byt
0Eusuno8E5ZRbZNe7WZYbw5gNwGat80qj4vXoii3CaqNmVLXQNUtTBFeZK5VH8yyUD12tYHzKMd6
aXsUJmgf96MTPFWx8obdGQZJ3bnLirpmFqdJAeINelEzokyH+LYPqpBkWK0CjWblcN+dBxaG9A/1
rkPZgQmkA0KdrBp1V45XTXf0yF2gVtzJxNQX2eAcMOdFcz22X3UIULPWEXOZBj3Uhoqtpp/3mByU
dh6o+NfUQX0m+U9nUsm4khKHj8dsrUWqdm+AUONFnxr2Ui8Qb455dEVk871w6pPpFuIQ+vjifENx
1lqvMpDNccI1FeEa0orfVCNCiOSbdNkjlVxveHMG4HJFwCkNsalfMq048f1RabBp39PO/Fa1Tr0M
+oLPNfFf+rL9MtqTPalOEBMa8gzvFfyLqYQMKKxmWSsIEb/oftLss2kSHTmFzUiyLGElpnTrIFfh
uhqZU9zjlQIHG5gVZFhijfl9lCynbS83+hsnU8DIKj05MGLmMLOGM0vXphj7tm/zfeh7k8mtcAt9
WY2m3p3gmLMaVazZWA3jqmURsAxDcuxKdXxK1XRt1wOzGkbUppm1q0qp+rWjWHvB6bygEMcgmlgv
UE/bVRqZX4o4ekadVi3YaR3U3KrWRt5jpM+4i/F/VmfmaDpXjUOwqjGWby7TzJmT4UU0M0puVZ2o
sE3Vz0GQc1zncbVPnfyxC+WbU1NZ+CFsi9pAY1Ub/c4Lc/KS7ZZADrCxuLfyYdE25HOgOcuYWOtX
qhWlC5eslFkejUjK0vuMNTbr/ZDdmn2XlzbfmThhndXnT9IftyyUqnmv9NYcQQGjFH18GwOqGUvG
2CEJhOm6KZwNnAi8Du9bqsUnNMiAskZNWdsZOWN1rjZrMDH+BWsgNZcHpDwgFavCYe+YkbcIFJoF
J3YlF6RY7Edz52GLmctewEiXoT+XTp+f0r7Aq5rLQ+Gwl2tp+gmmtdmEafmbqVsFZjM5LNm43AyJ
Ui5HbnEsm7D9iKi989qWRaM7lKgVPJfoEiIdiP5a8VtgKB75+rJolNsqb15r172rC2WlYi+K04D2
QjereaFTt3W+ilzfOHdOce2K/DkMplAVr7oA/LwyLPZQXWZ6azTe5LsI5nPk1fkz9q4T3ijeRoaE
cTaEi6y1xIXa7FTUCCD6MngkoeDsFhEgnBYrkldo6dIF77bssSiRkZ4kaxWFwdzuonzBuiVboI2Q
FKeAmIRCip6BbA8e3InYdrgAdrMjl7siuMTd2XV/l2S5ykQnPIlYtiuF5JM1cII9v1TWGxNZ14lk
cCWYg9UZIr/ORz4b+4my6K3Y3ytOlK9rPXiII6e+Fb6XLrJ6WEQsiZiaKs3CyvsXB+VkiElnTrPx
QgTOqqhZBMb+F6bwfLhWcVRYJQ4D772tm9GKici+9BDGlL1DSrb+6sYA6NrwMmp2SfS69UUxoNsQ
oMgsB0rvf3Xpe106abZ/UZe+808y9KU/jjOmR36vTVX0ANR9VIUuf/YDqUD7Dc4uujJ8Er8PJv6s
TQ3rN5coDUrWP+AnVIx/Tu6t3yh1US9CzGTO/i/hh7/rB/6nB2OcwREPm9EROv4Tfj6fJPt1OwjR
Ebx0ZbNVnzsqJ14G/G5WOwtPG4KdMPpigaTIupJDww+GYqzViKiG75HNVQudaaHY/rJkNHC0Q+2u
ksppaI0t0wv/ISYrnl+gcee71TrV0mihatFOyaujqjrFydW9WxAvSytHeiQdD3RtVD2ovf3Wm1a/
imRxk5LTOenkocVi3G8VG/whiYbM3jNzjodxS5i7vXT1aCCCScHoTVuWOM1WxswrTI+6um7TXcDh
GC7afOKGeL35WCSdMlzqIu00fn89f5aYB798zJLEr8+VoQ7jDtw8CC2au2Hq8rqp3+umzi+aekCH
ZjCausKU9lDLXEHekcmtMHQEMCpC0nAuzPsp9JP9O7ZPOk6FzrOfWlB7akYjI1znztis2gjWQFTo
qMFIv1gS9P5S6kFULUx2wgo5Ol18aZy4nJIaxaIcUwQZFgVRxHneq+aXzMzv2VDnp2Ls80PajMnG
8IttkueQtJxt2zDtJCnGJsIn8Y96rSPRMtUt+UETZ9GulhT7Pfo65ggq61B4U9WbivSNojFAjCD0
N/Jrsk3hCZY30khPnqPe4k3MVqSFMiG17L2ZYtedNbIM7xXdIG81H3pfXWnSOY76cFHrMYaBXlN1
JLmzrAr1xu+Gi1cS+Vh7Wjwva+vCgbn1knGdBOUBdTxYmQZP6aBfR1W70nsCxurazw4MWjZVy0zX
zoO1lM49AyCJXlG9GrvkMCBOHJJ6lcbwo5OAxU9Rg1Do83qtyxTyhqUYtDtme0y78bZrALK5AVAF
68jiW1lYBjOBhM3BjC5EbNRULCqhrKgsbmUwrrqO3CQ60KvR965TZkmLQWrVjaGYN57THO1sOKl5
4811bt9Bm5Pb5kZyYZnIlGG2USQYxhGLADHxZL4aZvvW2vGmaAabGoWGw7fEWVPAcZaDfHI9LQfh
J4m7Lk+x2p3SOH0ODX6OfbTOiRGlf302yAxYMFS8MWrzGuLbXVnJQyC0e5ANA3Oi5F7LTW2e9+Mt
d6dy3oLjnOWtoqPKGM25Ib2D6w+Mxkm1tMv6SCe2H3XlTSTZefC7U29k29T1l4aQ6aKnNdvZOXLJ
2EHWvzI1NeJ1qkBQZozS7ksTiYqmSsB38qkoyxNiRSz1EDTRph/T1lTmWgxnIEy7J6+G5EboLkgN
msaZXsT35QhjTggakDhSWP+ToTegaZg3un5OfeOUjMEJe7xPplx9ykUBDLvr+52LoD2I7XXoxA8w
Hw6QIO4Ml+2jN8qD7OwDadDwBKZvoJ6WsBfc8Msw+JeCgjrs9BOdW7Dtyuwh6rSrXJeHKLeZDenk
gk6pUL52qD11Vcly4H+0D5bn3KeeesM9h6O9VtH/gr8DfVS4lBY1d7FSKtssTmGN65u2Cvd5RKZx
6y680tk3EFlDRaNzrb+2hf9k6NUxs+OD5aTA+OrkzlOzx5jSglJ/53rG2XfqS10OF6VK7/XcOJky
fsZ//RLKbE1cwyawtHtP7TaGXvPp0rDWinYYmmyXjTo3Pk0ewTih1PUe1CC8dRMf1Tsq34VNEeJQ
UppxyjJGi/9QGf+33dDZa/99SXDMs+a1eh1+LAimx/2lIIBchAuPVfnkomG/8H1Y9X/snUdz3Fja
pf9KR+9RAW8ipmeRSM9MJr3RBkELXNgLb379PKBaXRJbrfo0u5noRS2qJBaYBrivOec52h+zt8ay
oKE5s3rwX8OquSDg2P+w/XD0/1kNWH+A//coILiDEcNzod8gobEp+Typ8jCh4iBy2ZUgGTA/VQOZ
TM1iBIN8nhlTt5ZqYJII7jw6brhStcFjPWDsLSVd66V7mXisFMpCWzSdZ2y0KH3D43mLuokutCbe
yajizViBFW/g/kBVYPZbwimlo5dJly6smaARdaDJkN1/URjPPGsNu0VMd6A2LOVad8G6RG6nAOCP
5T7vEXPB9r3PmLJ7lXmo+2YrcJkvZGQ/dkp55UXGU2VrD1mc9j7wn4sK8B/TESa5Uzsi487tNygN
6d2oul9EI5GKSdIczUgvV8RHnbpGw47kdSSNeM1ehGGzEvVwBKzwxY4M3R8ac9O5H3V2eN9G4lGV
+dnQTreRWT7VEVFYNqj1DHCwFqvrxBOcatFdMkQv0IhXUQFFpKuObCMbWmgdbJhm74aIkVrWkl2V
mNmLVtVojLkfMw1+JwgZ91YV6hKghrWBXlQv40A52FlBspSiXTpG/5A3+p7p554W4aCn+Qbr0+R7
hXEINCKMuzTdlkX62gQEpWdBfteZ+ZXijA+VPUV+qkX73rSvjIn0r9QCO1oK9akcnMcxsvM1BJrH
KhRPyNLPaLqfqwhDYNqH1xn0EugwBnar1jkAhD6l0jtXhqxekaDAM4YR5KyG5HBykWeoNYTScKLK
8KSjwqTp78y8YVg3JwHoOlqrEawLwrLpwmucJ+g+O2EZr42cCOdLWNPWuu8IZO5gu54MFk4XoayO
dQqrY64oI0pLhRIznWtN5DDhfalou270TrnZP3TZcBfV9bM9Gu2SSLRwNc01azhXr81cx2oUtGzT
i6U617jmXO1Kzcv2VTg7rEY6w7hq0G90CO8c91109K5qFWzmRq43YpxGlflspCS417nC+xsd21E/
FPMDGGbUPqjRTmTFTs8AWdOhngTPbKUdYbsUTC+6F4tnusGzndDUO0jflyBELwOe/XVQ7xNyxhXO
hJyzwU4QDjhpfDA5NWDLPsFReLQjFjacKrHV7vquXiVBfBYj9aysZAu6ah+aM4Wkh9VbwAHhrGqQ
jjRKgqLd5Hyri2SlJs0Dpn0ElOa0Vjjw1PnkGzgCE47CMOwOfE02aS+1RTQfljGnZsnpSft50XGa
QhOs/KRmx1WPakYV7x6H0t3PFi7M5cpdA6ypG/VbpbDZ4el7Da/VHsOg4StWcdF4qOt7Iz/POeMj
Q72Y5kPf5vSvmdSi1KMgyBvQOlYyEVdmMbhlpQ80Yaqf9Lmc0MGmQFTKj6No3s2kPISOQmyHqdy6
mXJjZyohoa29Yjh4Jz5qFbtt7JYAxbmSGeeaxpyrG5ZXK02SKEHZk+YMpI3xSaEcyqEeIn8+BHOd
xNl5TOfKCecMcetzNdWzAvIlBdagTpqvUXJR0ULzoggTWnvwKMoqqV9pFGnTPCoETv0sKd8aK9nw
LNvrRvGcUt4pSX1SIRZHtlOshkGtNxHloDfXheVcIeo4/UxKRn2uHTF2fJEUk0XiIcyY68skh9Mo
5ppTT42bMDF7Pw2yu1brjnHqXBNyXl3nc8WqzqXr6Jz3cy07UNQywr3Jx2CtUeyac9UrZ96ubdG0
THNNDPz5qFMkwyl6ARt/08/VczHX0cZcUSdFY63i3N6gUNLIAqHmzim+J4pwO1S3ddY+1L24lirv
7UC5TtTEpp7rd3I4tqojSaeLMbYIivxBM69oj27Y/I9+ZFQHhXagmVzE17QHSUJsh80JENE6dK1+
ncy9hEoeCYhHvnyd1l9Kw+axgNNsldaKjiVw7kisj+YkoE2RisUYPWqDVairq3TWCzs8hqTQLiDb
HwjyY5WdRseuyqkR5Zb5N+On3LvAKkl4SdPlq2kGPWuAcZuSB3XXAbdss+eO4Zhp5/HaUdGIwY6x
lu0K9dgq6MNXy400dJVKwFFWkYooGcGVyvie4y+xIoZDMLXMBRBnVFyaNS5ddxi3hQObqzEmY61F
tQPrPiCnMKiiE9IDecpLrXmINQfFDnOd5NoVKXtKd0JQxFjbpYeRkbk0AbgxvI7uwyw7pKF3xmb9
zIvVTROH6zlRiqxbzANuBVjXyaGONneBMTwnZnqYAlgXYx8vqmA686LqyWgGtGe2tR7U8I7N6LJ1
9Yu+5IGL9gnOU1fyiY23YsrYXyNtxkma7cIpPI2MihfBoBwAy5BO07W7qhnvWhmcFcn00OXOweOp
FOrD6NtOtoSpjzvBWqODgy40tu7Srsi0VeFyFfp5aI5LUsgeakjRgYmbq5rYoyW71FtnHhPaQk2W
VQWtTiu0L6PhnbEqxuhjnhtNE62MujwRiQaaOGj2JJatUcsve1K3g6Lde734EgmPk6W5d9rmwALi
hBuXibRL7WBdmQUe3SS8zFsOZ2Xi+p3HNLha6/DM1NI5a7wO4p14YNAjfHBXK0dX9m6gnzytXE9h
vs1Ud5uI6qooSR4yqts6UcjeGjttZUMRazpjmWfy0Ef2NQytG0NvThHyptFx6/Vg1xu67hc3R1uZ
FMkpbqf7DPdzrSivoVA35Tw/gS9yyEWEbs8ZTyTNCLT6/R0t6nogFqztw6Mpbdx6HoFpkQs10TbE
aoj7dtXl7gVeAVB13XXeo/iqmC8UQs0YQOa9H4XaZSeGx0oJrvWU/Gj0LQGJN+TxhAVSA6/QOEoY
WKPzz4JN2hSeTxb6tpsQzmdw7pkAceO65oBHg5wa321d4Sf4IXgxAe2/5uSnOINY3ZGcMaOysSt7
7fNQeQ+6HgdrKeUhaYrMF2G9UdiAsLjXSLCQjJKjapk7bBZspC38lZ2IAGHHZXWmAEHLslI7eop5
YnccL+uwmZZllb2DIELilgF37aOWnPPEJKQ9At6YEfGKINXZ9YNpbUeCnhexCG+QghwgifsTAaDb
kH3qTnGj13YY3lGT2kuhVwHbMfV1kNyBeDNc2sGapyoyM8MYAVYC0RdI5K95k5G1xeEpoco8eAYK
Q00yKbMup8IiuLTEdalIPH9g1Tq0lnU8nbLefYAF/FBzo0vbPWMxRd1Aan3KJxcL8146+WU4la+M
Ep+EdHZ2XYCENC5s02E1STe9hH/01MvxEvJTcRbBK1rJdkxPtarG92rqEkLXRhvXICGI0RQaeOLU
KWZYttBTAkAqfZRxmNwB+dvKStdEgGL/uz6JJhgCZ/63vM0uCpE39T/+PsuD/xxCuuTzMNJEmalx
BANnVT+1HbK3UCRquTiV5UueH+tpYPf79utrzISTf78GImpoz6gFHGa03xtfC/S9gVfV4tSytLS2
IQVdl93L9PnXl/npS3HQhZkqam1wDD9eZlITzyFnXJyq6qYfL8J8rRerX1/ik2X467v13SU+vVuI
J7VIKbiEmW0UhIvaGgYxHMHhLY2Xv30pXG72DAWxmEd7n15N6obq1E88ctSYcQYrZdJqKP19O/Ph
iP76WvOv/ekDYl1BQhNBTXwP1Pmd/c6ZrGqMhoBepidqQ68mpJgFOtu01ditf32hn7x/P1zo04sC
WOAVrfv1QvhkctZG0VoZfaPwa/k1tfU/sn1o2X/5oj59VkVYOjl8ivRkFhEPSSLt/+LF/OwCEFv4
RvPFtvDU/fiuuVPRqplZZqcW/yklY3L3+28WH77DUILQEm3eX3z/qUDtBquJM+lUJWtz9Of8BOuy
qxYI2ZCZ//paP3st3ozWc9GdGbr+yZuupoaeOdOY07kdeAAtasbev77CT+5OyMj/usLnd6uLGKpH
upqfBv3OsE46knLH+Yvb8+evAskPYVK6ho71x3esT5JxVImQPsX9eRZyQI9/8bT8yffXVRE36xrm
VJhhny4QUQsYZIfkVAhYv1diRuyu2PQhBNKvfvv9cmEp2LN2Vp8F1T++lqxQC7c1teLUe/e9c97y
oTCx+Pqh/Na48CheqqIu3pv/Nf/YSyHHSoRR8zHM+vPfbtA2Ftnnv/LDT9T/++OPw7di+dQ8/fAv
q5zAqfGyfavGq7e6Tb/+3//5N/+nf/i3t4//y80o3/7x96fXTOTkfKHUeGl4b77+2e71H3//avux
+G7853nhHX+9rX6ibZt/7Nu4UHNRNnMroM8goGiOOvjXuFDDasxsB2en+tWg/Oe40CTQiAqM7o3H
AhZN7tpv+0PjD4zJUDKRtoHJmP/oNyaGP95P8/YQqzMNDSwOTm5WXD9+P4Y0A89T5u25g9imxE5v
I/8XbGu+e18u/r0++HfRtYe1yVIhseGAMrjkj9cpR5waIeiK83qVPfWE5FzDZljQCvuIc7fIPKIl
GQUbZwV5YIFhZm2s9G3g/xVyjnqEC/15SH28YDJVTZMpKZR59rM//iJa2nSlHZvyXG0tjI1RiVGS
8LJx2iIytFCaaIKWItfZaSCyccJHWcQuw6TRI2IUnbhEpkfkkhHkJvRowxm/DGVidGfdUNruRR+U
XbeOWdssuxkXK+J+cB+LPm3RGykh6ltRB/mDSEZvZblTpSIyeLFSsz93MGCfzBahha9JdLfrwdKz
dSdn9IMLYrZt1HI6xrYw4nN2mSdLSOGnjtYSWq+eurjfN2HyysprA7/nxunKbY5tJyAmYUumRLTI
7O7OTtqzgG3oMmxaj4lMuErH8j3CsgkP4xwt5Xsc0Id1oxUtS2XyHr0YR1fXC7zUgxEeKs1RTiB8
lLMwh72cCQPTZ2HoFw0fOR1d0x+CyHS3cVFeV5narDgNzkAvnJLeIe8h9OKT1Jt1Gso7xbYfhUeT
XMQztqJpQt1BxqKTCl0H2YrRMc4Yusy4qZSVltjVbWUi61vabh5d1WFHHRs0ydJzeuNp0IdilbXM
TUvAKGjT1HBcKjiJN9FQPeJaNncR7PC/CK3/OAb+/CZR8xpM8/ErAC5UVZMi68dvkjWA3g7rqDgP
9JBtj8h91HO5r5S5sdDtyl2VXWAgMNGI/EDldB6qhAkphEovikDdVkKpF3Iqn9xW1xYQfh81dUB2
18ZXQQs2ToovXjchqnawWFdV8oieJ+BjaDMkgaV6aK1u3Jjt6HuJuFbD4b6rg1vVYIhjDeMSWf/S
nZxdzVCryJl4A9VfwYU6GNM8dMgTxy9LY5k1JoT2rjxvISX4ri4U5FPhLdzHrSarAxGOt02j4a+r
zXppDLb+V4+F+aT74T0k52CGGWJlJAjG+FyeIkRzcGKF9Tk0525ntmLnqg4Jw3nnU2bKRRQZvhHD
XC+HPt3ZpkKENtNZ0yofkYpJVnjKO1b5davrBGzrly42soVjdQf0R8u4UHaqB5mZvDL5F3jMj5y3
X/3mn54j3qT3nsyC6twNMOS6Q3wZCGK8tWJpyjmIdQ6+ijF0aPpiSGZ9NMfMbx24Pz9Kfzh7N2/F
+ROsrv93zttZ3v2fz9tT9ZSHb/9+Ss8/9a/j1vmDZ7uOUsdxTe3DYvRtO8dJTEqPBQsK8J31Qar6
5j4y/uAYtuFQkUjC7sziGPzzuCWJ0J7TCDXAfSYV1G8ct2zgfvjGWyqGXSy7bA7h/SHYcT8fhDZh
9r2jBsfK05hpTWni+dqc/6kMpXqWOzUaR6VzgzcRjI9uyENNOvGL0VnaUumt3tli9gZwVBpqvFNJ
NmMCJPDL6ahA7sIKgp2veWqNWCwaccvGgnvWdQTSFk7F0N3qOc92i1BrPx8KYicY6QiDe/2UVma3
dtKsVBkHE8OAo1IBLNUZvh0mSPgSIZE0xzz1GM5P732jM7BLAI1bIiBKT/deA5fBuT0TIRQj9tYp
GlNWCiAroircp504kRDBcEY9wv29zIMKjhNuVUM5mEW600LcKQwRkS7NPlMOWiSTuGDqrkWyZEYH
CMgbw+zaB3ACZ4itY34vFxmnV7MxH3N3UaU4P0c7ZugpFbZKqXreyfGcyco9HLt9zyplMcKRa/Mp
RmtfbsYyR4JICmvgsqIgvwkDSc/GwbjByc1ovEub/KIdPQaMib2HtrAWFdES0o4eFGLCI5e9ZmG7
hywTgpE+ILWWgc3UQsMOJB6YrNxEcTJdKrbVr6XS5ZsSA+Wi10tlUxALwRq2ZUZf9esGPOGhC8le
JA6KHLxSrodIvUwwjB/SSfgDo2hk8xBGA4kBtd7ko0mugCmPU93rN32pvVewtNARwultyeWrLcHu
y0keNCOMI7xEpnqnUsrekpRe+/XIYve7+/An9d2PZeTHWTjL3WyXQZzOzORTExurUc/cpI7PCQOU
8BGByoC8IdyctLn/m27j/8+HH0+d//zwu0ifXt6qnzz8+KlvDz8d6yXnosWKxKKFVClJvj38ZhYS
ZS8sbEZbPIZ4ZH57+BG4Cl/dRMyAa4+KmZ/69vAjVYnmgPaEXhW/JnC/33j4GR8Ptz8PTYpvh4g2
XD6z81JnHvHp4cdKApuy6fQn5jfFeirsbsPElumu2T1ULjkLVj3Uq1YvJ6JXEgKCXCGWEGfQ6bvT
W1+hFQ88BtCiCp75Cyj0UofQ0ja/MhHHbFSvCDY9YcMuQRJLzQ4eS3t2Ek73COmdnZkgPqzYMixw
0KF86/GMFbJgk2R80YxyLYSUoHVAuthBsUlt42nUzXFbNeybq9J9Kx2EiNGcH42neIquCgcQ0tDo
F4VXlGvYT92iFemdDUZtpbO+g77Z4xYcBFFo3jRjOobLRrHbFfq4YZ07YwfFII7mCM6dDq1t4YH1
wNyRvzVhsQ+keRN2comm6NotJS5BmhQ/LTk1mhyjHYO9u65srtFQPrVivG1VnhQQ4iC56kW/yJCU
L2zC6Od68E3xYD4ZqCQ9NbrTpIWCbHar9xkMm7yGYq9ed1l0qCSW1C5gqMLjchN1oOvEtHSbZu8N
8fnU4IIxLPWOdIpzS3io05vyyG7tRrXGmVC3szVvWKDwnkVkUPC17D6LlGc1Mk5NbD7o0un9Uib6
Kk7raeFG1UkU8mEsPZd9sHqXtSRqhnI4sPa8L8PsGHjOFdJ5wl07K/Y9TW4yxX6SRnsYouGKrfJa
tZWHVolfkA5YqM9wW1SStM5GR/qRqTkSgaDfxdIh30g5z9LkIJp4jbaTnTLplrCeDiL1LnXCQO2Y
A0ANHQCs7K2jxruz1emej2cjgjzzEXjoiP5VwWYk3iW0S5OqnLQuffUiBcnINPlhae1Zjl2KeSE6
OUjCKrXAaq/i0YAxiKakhayRF8AONJs9UBBbvh2z7ZpHmTzNjcfEhD2r6hyxeBUwViUsb9jJV96q
bnIJ56sPz/W2uBvqx7TcGWIENA7nopjtu0C72fg2Jq6FMbocsZxxbOElKdC8b8wuEAu17U2szVq8
Gmf+lFDkOxSIxjvw2ZAmhHRgzHaFJ0b+O9twhU1wYMjEV0LjLmGG5OtWuAU6jQmu4Zue1nvD4PwP
4/EBnf4qmuQTxdU18JOtFIHhh9gWEO5HV33gYO8v+nozzzyWViVvnUFpl4zgucUjvrZ53xAqFtpr
14p0v6lMvx5MzxeSC8m4PKT2RE/jeDdVX20Kr4WCiLaArJClUwRrz8tWBasZTv+BvEEFHEQmKP2L
8A08zrFK5MWgqmtLr8aFV9pbLdW+pOAnUwG9sYMNNCn1WSGxNsV1jjxWXLqespRh/FJ1ysaNMS6l
yUBSpHExyYTtTRUd67i6CJ3+CrLXpjLMnJ0Y3H9sxUj77WPc1Maicrj5i4qNIk6gpNKf1RpBLqnr
GNuM7rrmQTWjoAY/idLDkOSUY5Yd8b2I3gUTUCK7vBH/bHnrieChtOtTbVf3BhAN35H2yXHMM7vl
WUbtAMKw4Q0cm1ChOdSe1SG+cjuWt3nwrqfuWyEheGZd1y+0pLRxPxk1ugB1aU+KuWQjjlwkIcGo
Yx0rGhZzcUsMVNjBPIqaq7jVdrSoeyiZZ5ilD7kuebU6x3plxPYmbtL3JGjVpdlZ1coY3BjX7jCu
OhnVa9PGWCeleq4pCVlNWZ1TgJJYGwZPypgdomS6JR3SXmiyeFYIgVtXFW1/3d0khUvwVd9v2bIT
lDWolu+E5Yuaw/fs8wSbcn6rVdo2Kq0XGVSGbwZWd5SyubVCJhF5fOXodMoBaLZF6gRrLGeTP5XG
TrX7nWq2w9LLwoMbE/ZMULe3gOgosiVqh95apGpIjnalaiOeTjyKKzqJel0HTe190TOCg4//bea+
+i843v9zPXMluje2da8/6efmuuBbSaOZf8x7C7AR/zTy/quiIXkW8C6zPPiO/yx2vlU0JEjS+XEv
UJP+0zT8raIx/mAOySiPGt7SDZMIyd+oaOaq6bv5xdzNMZ21GQx6tq0bTDB+nAFFyBGsjrHVEZl3
KR0kL8pIdp9nqnWGbcyMk1Nbhra+TDGnnjQ9E3dTkHJWASXEO2hpVnTAg2UdWEErO6/vy01uWKip
cO6dNBNMG35hxZccTvD7ZO+gQ+uTa1MDb64Y7axZYIBylmH33wRZPL1X2TDcjEXL1q0YKw6SucpQ
IPkByq650RUDCENvK+6NYojpqumQGS610C62vFKx8/RUnE+OXqkLDedpV59A7RB1C9bUC8hgA6dG
GC6o5+4yyhyeg3Hq5igdBMm5wUeIrm3LmOA+eI63SjzH7JZdQuTuoNtc3fqI4i1HUnmTFo+JOSf1
jqNeXGhzX1p7qZyugo+mNZv7V/WjlVXKua0dRW4YmySM3XRTwSWadvrcFBd0xw1egb20AxwsVlw2
O7d0RXeFEk1bj5WVTwbNGlXnMQNXnytfW5//zmLmdNX/fPvO8dGHVtR/Oz2LWv7MQ/X9UMb7A3mz
peGcV1287AxFvutLDO5tg3mIajC34Q76dhcjjSYDFnU0+0SVW4yf+nYXm3+gmebH6IDBqhoMgH7j
Lv6xeaUrYYcCQ8BD4sGKxtI/dSUKitu2tJzw1BmvZo2K+Gr6q5Wi9an1oUMmI8Ql+oEkN7Z+H2ug
79ewmVaonkzH4TxMnF0ekUQ8oI0BuNHUfbDEe1JvprGLV+hH5jB1EuyvgQCIgurbs49d66Ubaq8p
3ggmG2dQwEhCyFp8lkfbVtSBEMF2hAcNXmVa1T0SbtmrEsYAopBKMdXNMJTTBga/vupJR9tUSJ5X
NfkDG8OGE5t39kXs5OFGggPDZ0UopFBCskHDqogVEI1oCK5z0p/fjT70ZOlXADzK0u++6kuoThGb
9MCnLyAU4D4vpzUkcAuZdPRgSA2LRbATecrWmWgSE7ujkltrBa1tZmYG1a56nnrB7TAED5TuVxVq
vjBnX2FlOZaxuqYM0veAWVZlnR9sgTsMrckO/GTsx236pWT3iWFMuxFWD6IRBGjpWa/pVF1Ndhj7
TSbu89od12BNDoWpvppK5+3hhcbLMJsV42J4RxqbLuPawaCVEPkXtIdpqK7M0mtWTdSTnCAG7yxI
831fRFv0WNupxyHa94rJ/GxePMg5Dxfr2qxhCwyG/GEkN61LsnbrXJXBFG0sDP/LiqjDogGVSxTj
zpWiW+lOeVP3yqHleY3PTLVfxg6tpF7A+AYNdpuY4bsOPjbP6xdXj1ZTS0yvLI80cER0RREKUm/c
JIahEGM7pJdRgW3YNZthq1QqZBXE4YuhIizVKYdbJ9NueS7uqqo7x9K3M1zItZZ5yQSSWMoPZrrv
VYAtka5ZOfYxUDElKneQEecueqhIA3rQ9NvObJ2VlBUhG1qjX1pR86q1CMMwxgYK0DosdDpxnm62
1AZTgCgATx8KJ9gPCOnLEeRRj+xwmtqbEPyMqE3MaJA8EZuzaVj3jrXLhoQNFWPK3lg7drwUKW8n
vmq3uu4s9k/FkqOON+8uLp5LXgWcEKaN5aIv0UshNZ6AdcuSNIvxZTRuiKSks6zXDQ2vibHQGSCU
T/0yjwnNiJKl2r9rBPT0dCHBF0VHUK0xhqtWUnnxBt5vgwNK9w3aEaxTm8iJzno3WXkASYfYWVlB
zFhR33bZo56ad6WDT1obaCuSs1AhHRZRXACVOKqZwvIpBdCC8nJaFAido/LSzC4DT15k7lUp3a1w
4Ti0D2iBV5XWnsF2WBISvKzicZ0XwFrdycfieZiwtVPvb7iG34wqqnS6CqrZ1rPOHJEjGbwAh8M4
9bxXMat15GWel5j8lAHJNg24w9fG6P0iuXXqL5US+UN4L5sZu4OQv+OLrNMREHK0rxvbn0EJOR3J
iNerpIlMNL4toeMbVXlWevgFQJrkWXgVJe+Ab9HjdXsMNFwsUS8sfbwInIDc5RKdaQBomFkn0QU4
M+8rmBVhbZ8U4H7shmBW99rBMyFe9eapjLb57DC04Ts6Wr6Zcnuvx3jtXXuX2O6Nxz9qAbNB3LTW
Y91o21ZVH/JI7CPJhggXP0SWcVyUzCbM6jyzi3WTY69uEE9XzkyCvJBKdMPA7NrSX1jgrIeWQFCQ
ypmrbYVkVcqk2YF1sohdNO7OldcxOapBUgabKQhWqo2MltYztzwfosPSLYMTbDE/KOKzsujP5i3o
aLKcSmPvFavfmuAZHyP7npzGI8OPp7SgZYfwgK6oTPu1bsj4PDMHni1pMazDVCuegeTCrCo617sc
EOzfZk2QXA2BQ1zykGorkzjqhSKaeV2bsK9OQbuS52ns+0rYh05a4rw1iQ3jsZvSNxpuU4ol4/ts
nlTJGuwvUducTNqxbhrkm1mYMG6zz4NIBivY4x27NECDTaa/tB3KY1PL062aO/08+SE6FOT0UouH
ZyuzL4be3CUlilGZ9DbTgO5kIeUFzalMS5g3+d4l1OaIkrRbDRNsp8Quns2QcX1c810OM+9KBcG/
6LtY25Q1MHKtrbWF04dXdhFXCy80LyGPPRqG/EKC0QpAx7aLm/fGiq+msUQ4oDJUgSEaI7a2Xpwh
26aQvRd2XnasYzkTRokXBFz/pQqEsUWwjuuOfbyWU6967n2i9w+s3LcunNFFaLn3rF+BAagJxp9g
I9TmvnX7B8T8d4mX8QTJ9VPrxYesby0/i/IdzfeutLpz0g3Ow2rcTJ5aLpqk33Uyvx0aHE6Wft0W
dAdtppN4kXXNsjZxt4r21YzhfLPL8cr8eSpFTRavvTFjy1oUMGiOmY6OKjDDVWzZ1xp2ngXRyfyS
uXNTdmJf5wxCx/wd8ddFLdRHjmlwAgX3n8gvhJgaYj7Ce4s3aWGo1daynfPGa856HX7wKKe7LMJm
2TrbKgn3WmM9erKjmC986SYnGH/bJOOxzFaemWLypLjK0urFtk0nWMJt8OTZo7b0dG/PMvqylmrh
x2a9j1WFZGH7S6BKrDyMt5ruOjAd1PHWtK5hnzOiiS40200BNePxGKf8i2rGbM4ncfQsSEVBiW4X
wS+DkW0XomcgLQkxQtdXK9PrL2JdP+DP/MKo9kxlEgFc3nOWzYA92inuisj0DmoKbcbFB7RK3Ooh
VyNk86p7UuFyL7phngG0HJC15rA+A9PB1gZeSV9lip+3evoARYXyAkXBaoTNjJTe3VaQGh6HRjhL
L3BSvK2YtpjE8/r6UT/2IO7ev6up/yd7Fc8zya2kt7QMHOef+8su60p6pABzf3kpIjwTX9z2r3QM
P7Swc2H64yXmheV3qs1KmSZlariEDJ5CscW7vhi151+/jFkK8efc/9s1bNRGFroba8YrfH+NWgdQ
23siPA0M2ZrhyppOFJy4an99mVms9Pky6Iv0D6Ub2t1PWk1wLaZiJAy+qOhWZcxzVQ8XTXXrmhd9
BxGcZwMRqh/X/G/7Z/5yekP71zz9zU+ffiZ/m3/02/yGvRM9n4YC+euQRv+u9dP5I5bg7NuRueka
H+e31o8lvmvaBq3Z11gPPslvrZ9N60ejiNpcNVCC/17rx5fvh+/M3Pyp0OVUgj4si6vNv8T3X00H
vFeashQCxwkwSucBwgrBS1ZOZDSY00JtZ9Q8U7zoKLwMa05gRS07XG8Hyf/Nacsd0Id0m1JQHdKZ
4gB1DXuq+YAu6iGOdW8lZ+IDj1hrWc8UCHPmQZi2VJR9yh6V/g4f7cqcSYhyZiL2qHX9AUf/opqp
FsnMTpyAKGrYARf6zFUEH5z5zsxaZKHC5gQS/jKaSYxdp952M5oxJg8OVCOzSmNR03b66cxx5Dh+
sWeyo5wZj8VMe4TaycJhgGLKyPTFw4y7Gmc6ZJtRL6cAI8kjJ6qg6oIl5KlTMFMlZTikG4GrYI8u
rT0G9sjIVwHPU4XxiZIWwtDIlnsy143d3tAKwitLyltgWidZ0tPkVbgqoGWY+NTWRgmqMZA5aKNc
gFaqQ1KOWgPrnmZsk7FI1xMjeFlZeyvX77K4uwJ8zCpDh/EASfZEVy9x/OJE0owjtSdobFkOCxw4
16U0dsJGCRFF3VUb8UtKFqA+0ALwmFX2UsygUpytxkI2sbFMdXsXN/ZlEowRFXAVLXuBhAsEx7pX
CpAeuiDWN7ns6xI0FoP2DPGF32t0vB3IWGIVL0phNws3aZBcjeTNkjH0KoSzQWh1ZFbHf7Add1tC
LdomaKoSqZDupFwk0C2OU1I2fEC8Ba1rzxkSR4YFdAAzlMjMTGeGpuXXrRZ268FD7N7F+TE0gy9j
2Y3rFChZWBs29Vt8k0jzqbbbdD2WDdx1EV5OIto4Q6Evytp7rWxWksRcKX5Q27uwFMRW2dahaWt2
cXWpXBaFk05v7LLGU2UqdyKRPTkJk3nEOSX3ceM9Fol6BWTkNbWKs35uA+t+7zXKulL1Mzsktqqa
dkNcn+ckvHY5ZSkbjexMiTo4MYH1bpZwzskqC+Bpx8SvlKHX4Ozu/g9757HcyLF13ScqRXkzRcES
BOjtpIK2vMnK8k//rWz96tu6V78iNNdILTUhkGBl5slz9t5ruTPd5SRmxC06GC8YJl+Rxiwv6Hno
5NAdqP4O1eTuRmHd4Q39TlsC8+ykP41a+gYFmDq90E884M9BKgtFwrqJiAZbWYK8ubHWSxJOmK/5
7XztDdElWiBC/wL3WLTWXWUYKjp8uXbb3iLuib5lhciCOBsZHOnvRqHs4Zw1injG3AFPKsa7Ta14
aFrPrx8feraqDGhp/cTdPweg5tnVdw1QrVRkNSQuj7U1LGs3N91dNdE7mNL+w+81FeEBKG2ey+OU
g4qPA8YuEY2UoV7e4iB1NwODJK5ejr12Gkds7MUAacGeIWz9eU49GgET8eyOE8YDb12nLYG7fsNt
2p+++oTuMfCsbePPDDIxsU/iCnvSkeiz7SIb+se0jdfFgF3PGrT+AhvvZk7kyVo8tJ0zF1rmYbsu
0X0EQ4u/aaaMo1UzTxPP8bXV4F0OXOSpGV4Co2fC5GbcbEnCWbcRkTVdLu0wSMVb6ZGIQ1eguyHo
6mWS+tq08CdaffyqJxr7DyauVRMxzbdynFQMhQ6RA35GNzHpOnr1FVnRxqkjfpqOmEz8wiTCv8Va
udESY3zoLSZvjjndTmWxcbSU6WONWxZf8T6YMIn3lIGHyZGnhHYirXDvlVCb9MBOyG2vwJhcgshI
xB1ctB2zxhbh0TxvsimPQr/zg1CT1s6xOn899M6raTZ3vTNd0uQneVAyC8+bc51b5CLhDmmM8Sqm
xtFpubSpdZN7BYmL2FdrEexJah/vk2UGftabX3nQ82h73g3HQ7ZZChrV/xYnP0ZLNmXE3/amVXHS
9sv/ymXUK3+pTWjUGoj+lHnth8j+Z1vaRBRD5isJXT/CZXnVf2oTWB2qpsVSQ1datcl/qU2oKEyV
FIsiWEdJ8w/a0lSt/1ubIDxEzUOB5Klv5c+1SRChL4t9craa0bW2ZC9Ua3a0CqiDdtk0SCI43Bdm
0ww5F6fj9ml844GPw6BcrN2iLMsdXQJYVNlnrMQ1fBRrq2WSVFc9zAGs0nE1Xo2AEVbGgN90qBAt
MNyvNp5yTGvNHFwnonxwWkzGAks9ir/lMioxAMMGCWdpvw/DsDCLHlS+EF80agtrpPKsTUVs85o7
a77Jg+CGU5FGG4+8oXHxjglQvWfsuocpetRLRv6ID270qdpocrqlSLiKG7WSWFKEF54ttcTUWrNS
GjilJsZN3DEK0oMkBKn7UbQyolrJkPWppWuxhuNU3I2s6Uot7sDG3spk+TCw7g0j8cJSDG/d3IFA
+LE50CtI1HZRGJUVjuwggbPcDmpLiVM2l4RdJmm0V/oTl1mXbFP2SGuOptAwQIOxN4FL4dNS21Uf
O8iM2MCE2so0talFpShIZMueyaSCmOLLdaO1CvbQ3WBka9eJId8SIr2InGXDXEyGAWoL5YuolWpe
r7ZXW220nqt110NbnITahEmF8je92phb0iR2PsFUttq0aSrv4GvcAFV4cEYDNlOjPVrttJlzhDQ4
HGoCXjy6qRx1BDKMW8O+1E3n1Fj2yiIM15jhUlUadYYMDZMgsnRYGaUKz+hDzVxo+jF5C54zDpPe
fK0syjvOF83ptzKvN378ZJAQWSQDkdxpyFfIDB6bicEWGNJUXpLuigrBDW0RX/fky0pj2A4lIw+C
5cKAdDVpFYfBLDD6nz11qhUcbxiRT7OYn32OvX6sD7mGRbb0drMUu04ue2caDpEITm21rK3Bv0ut
+c7wmq0FbKVj5pK1FiFX1kxsZhYOE0qrudoVxoCdgO44FwS0Wn36FSOyqUhk5+cNrhZO5ET4D4mR
HYMf57Q1flgNPZmuVcLVhV/1GCU0FyIEIlACvuXkgRdrMqdZk6nSnNpsaM5YFbyLRpFZJ6kgrd4P
YKsBE3qVNi/jJO+EvOtZz8Sr5JF+znCGkKOWrnELMoN9MjJsdNpTWr2XxVORIXtN9ul31Ox7C0u2
986CwjivMBhYrBGMQZxy9nAwtwjibqyofSHqImzp2Kwmk4xdBCNB8hCX+a4gWbQnB9juo70Rp0yo
X2z0/4JUhSY/GyQSlxoFkEd4RY6+pc+XWx7JTRSNRBnf1hLlMcgyr+nu8yRtj7ZZi9A2Z/IYOM4N
KCgGtFIt8dcFaXl0+TfaUlz69nhydTRL7C1hP6UncosfYPGEDMkvMrChreUDFhkJnvgEFoJCZdio
rQsLf+hM/GKiy9GSh87rL1rXodhI7wmreZZTuR7Mp1pvd3NH4m0pwtkZDh6mcdPuKEWSu3TowkCj
cm7erfpN+qOK5w4Ts93UgUFn0X0WWvCUkzXrk8vax8HaS4+WeFGCZ6rzjb8AzLKGQxqcDUh/JP6E
aBbWuUYrMk2IQ6R+L8ZDOzq3bs8thsCL05y7GzqvRzEV+xjA2Fx/zrI8pmXDBkY+qhbtREVnyfjK
SAePHWObpGJTOwMDqPqipTemRvYCW0NFCVm5t2US7GIrJiURHTJCZ7qtkyTjI3lJ8kvZoydqbrOl
XvODMkD6yqrLIdnR2b0QWhbWQbl1oNrVPdK+7AGxZqiNm3a6M3DTBOVbzygMyRk/W+4eBtz6LrLv
Pgh2CBJIL9RHoIsxZLzJ/BqIxwvtJAEatMyniB9xcf05FFFnXwxcD91xXhNffjELy98mU4+WJ3En
Rhx+h3+9BcyiFWX1Xgz+zG5QJDTk/i18fi98aM/9TeGTfrV/2ZDhVT+LHqURNrAb02o16SrSq/lZ
9BiQW3z+Sg9wTiBr+U/RE/zmqQR8WjVEl+Jf4H/4R9GDfBifrJJ/4/KyVRvnHxQ9SHD+u+ihgefh
V6bmQXaMmvfPRc9iJRQEhFcQb2CSqgeOMTTicVPHnyQNEVJBhljeXmLu61dF2snLUoUWD4H/WuPY
HTr7tQyslx851RMif/hXmyq3j53gmFnkLQnZpybgsi29l3Tw19VUXKrQ6lSUG2DlF0slaU0rGkid
BU/JIE6LmpEw1uV0XGCOdkb50iNHYw52oHTZ+fHyUA/G3uzFU1anyp3lsN/LvS1qL6yJmI8l4l0q
hHvGSPuyTnH/mXvGPneTl7xknfbkdN5FkIlnpEaokif/05TOm2j7xy4ZLjPTvbZ7Z9sG2paa71bT
ueiWMj6mDGbIGmRlBnTEuV3TG2cCUvTFofPbTR+l28rXiRbq7DcTvdBKH8a7Re8LTvm6upD0MFaJ
7I+ZXtShEdViTS5MtDd1dMOkmV5k8fRuNsK59PDTgZ5mfCeyheXqaSfwXLdquEDabBk2+nSK88ZB
M+xpGyer9t3AdgO05NiwH2gTb1lNAqxLuRtJdFtlbk10k63ocoXzXqNXV/E5V0Uyf1geV1KayA/A
aPjQAM/u0Yy7G51MnUzOO599G2PhGcwpUuG4sNfjHGcIPnNMju2ZCCDk0aSHBMs5H53Kvqh9ku86
JuRrBga68SF/gGCLQbBVY/s0D5M1MppNZ69fg8uMUBmjG9Sn5WpmdrMmCL3bahFR8wnk2cbRjhUk
2mkESRujLGYMw5MArZaYs29N4WszOLazAtouEx2/fEzegji5jxT0tozG92CBYFpE6B5qctaGUT5F
6XDiiqmT+a3dNAqiGyicri2cT3JUvs15+poHpFBCoXd7DTRPAo1XV1jeXJrHVoF6GZNam8kz9g4f
6JrJ655wsBc/d7ot4abAKSH+Ji6gyMZ2iVjzxk/pY9+pipHBSwlLoFLUYF3xg4tYO8cvxbCuAAuT
XvVpwxp2yukwJgzzeuwmimP3hBTF28e6+4TTpdg5CSdP5dwUrUCIn702sCcOVsYjEdGKwYbk95Ek
Zpw1KizCc7Q1B4VUMlY7LGeSVR0igcmiaW+QH/dQSY2rxa3OY1I+lH31rC8FAuw4qOXFBADt3zuy
8ftRQdP8b46KuqrLt7+4H/Oqn0cFl2BSEByPowLnm+qN/zwqrN8Y4/y0y6lL8B/3Y/83DhYbOZVn
qKa6iqD846jw0WVi/vbsH5523f1HXjqF0/xl3MNF20PD6emmi0jMIoX7v67HUviGPQdWcGXclatn
QqeuRbisyjB4u7+Vp/oi3dS4y9NLZzeuk329JXw33gNr2v3yuf3FjM62aAb88o34yv6Lj9U28aYi
8vJ+3ON/GaER3lY0OWm6V4zx2oQia+EWarn9R5sRzmTnhOFgxN0FLWllmRE8RsqQTRqY4P7BNKHW
JH1HHfMcw9pV3JGuNrSkS4PAyxULr4VCDCCboaw70BhFPMnHCznvB0NvSdASddqB0vBUVXD2Eim6
jQF6bzSMiDpb0fjmEfOCIvRhp3uKulGBvOSzVBS/SPH8BGC/OKIVmj13EP/QR9NMZbAuFQywFVwE
S+dYKkxgtlQ7DW4gtfuwMxRKUCqo4FD1x9kkkadtpm1quq+mAhDaEyjCuIpOo43rmFv/ywitkL3H
eOtLEW1SMpdijznd2FgiJDnmYYJ2iLMZzAz8wzz3TxEKbzU0xgdSv0r0UNshytMNUeZl6DAJQSnH
ND+dvLMBY1H242upoIudSkvKzG2ncIwBiNDVgBjUh9QoIucqN8l5smE4DgrmOC/BY+YGW7Tfp17h
Hr0B8KOZVbsWEuQoQUKOsCHTxAEEZ4KLDNzsfhEg0fUAE0r1UhpGE2oQJmu/PREdG1/ORWRsK+VH
TIoiXDyM2EQXUc3H9yaUFV3hK32vg2Li9s0mSuC0ZDUpUBFNWq764VwjCplrExGSRUbrQhIo/7IH
afJVZmm0UUGyK82dP+JEO5rJeI/3qNpNMeBw0qP6NUzwhFg9icFkEGQw9228rY38ZPRiw5SJ226O
un/Q5B3heURyGsgQuvRZZr0XShJv1/nQPTX5rG0KE1P6rFEO+eicJHoc5tU+jByYmj8aRUAt1j4J
P3woF+2UfxN1QMSjrfObGwusn/O5DZJdpPtjAoqYPf4pqTprncRM01ZuXXm3pgJ8o7Rg8H6jU5vd
muC6kp3hDcS+WztP45KK1G9BhOy94kKFNquV+lGvxSOOiPcu70Gw1/WNFwf0cPMboykOdV1et6b9
ZSEqCogzC+R0T7ADlJJ+3C9+9m1Yhc1Dlos7PCP6Km6Dniats8ZSe135wyaIBHK06TUrhueEAQEP
8FYP5gd+fTgvZXfo0+lciWRnNQvtCpK2jDTUsmGt61Qpms7A3nwSZQkHRgkg3PsYA74F+QpBQraf
/Om91sQNJQkCJY/gybbfy9k+VNVjhzmzr7R306QCcjQ+hDR4jjzja9K9cKBMnQioXaMSQUGqpoaD
b249R5AsSK0RTfs4IzajKpNNPbo3SU4ytoVgRLORQemjf09MAJ6gcp/m40M2GrfZ5MPUsO/FWHxV
rntNTUTHkAjSBtirDvfQWOgj6jUBcFY0PAfS+mh9ki1KGo7dnOmwrIK9MU9LqC3t3q/b29KQ1iYi
sYDZX6hZIKc1A2HVWN9asjmORUc56Newk6LLpW6LMPD669QdnnTKbwIMt+6ge5s8K+6ZkuTbbtLI
oKASYW8g/jCm3jW864nJ68qjro/c5sP1ilPjahcV6XgiA4WrU7lRYOx0C1UmWbI1NmLCOopmw6Qa
WYhzVGjSBY5o6C4iFI3+TguKzshYPSY2oYU+kNzdmHWvbV/s4O0cCQQcGMPCHppd19/kmIM2mOaC
C/I+sp2jqWhUzCqivjYD/xvby46YuSNukXQLMWwOuf4+1f4oVkx9VOO06sn9rEnvTCLtlRxVLWzV
Zz250TGZ9EfV0DPb7sVxEbZEy8IYdZwgZGXNKe+sSyaf9+6ImsmI+9sU6KKk+JoVJNCyCPjBAPXU
tCkNBHBUXgKopu7SY+GW12YehwzdjpOe38eFWMIhEc8pFX/ZrKp4FjvD9kE+xYZxyJyl5tYig3BO
omFt2NPHIiqyKSqx4eiP1+1AKG6mfUaW+M6zxkdyJNGF4RtbtcRJllZ1FVf4mZpg+gym7mDO4jar
rUNpWru50G+Wwdkv5lKEfpx1nIHF0zRrj81U30eZ+wqrcT8JJmulGR/JOl1Ce/HvljiN9wXH1mXb
ZenG4bPdDwkWqqpu9C4sDWtIfg96+FffYVOy/U152L1R9BdvvfyLEpFX/iwR9d+YnqgsO5MAD+9P
JaJyHLuocZikYmSh2PulRCQf3TFJQfBMyjf1V3+UiN5vZCZ4rtIkuWQTgQL8B90ESs1fCjMqRF8H
K4LXB+YeMVg/CrdfCjNfgmAZi7y9alnmsfsS01HQvHE9Vieavr9fJEjUIGHqL+pAyIJ/ersfdSDY
E4pAG7+SyoXh7395O6RxVt6Cj7wqC60ZmQDjxH12mqzt78vCOTucLaldvrAux7VQOM+ihfXqI10t
IX2OdXYyieO03fhinKdDls5rSEkfBmf4imsneen0NQ0StoiW7GmbkVIrjO1gL5h0pqfUIbjUy/t8
CJFW3jiQSFlIwc60gWGCAj11vbbKe/8pi2btJAqnaVC7ZlN8YTJgmIYxLrZjTJl0oIZn9zBzF30x
vll6IfpAKuqqbDD8rZhNW+ClhuaQ20xWBx1shRdcuOTX2vd9HltYsOO2Xc5tlsqXbIyqdT9Ypbkd
kJCSkYs4G7yeGLt8F0h1GOaVNywbzWwbUk7LSO146fTaBbR2BndZEXUqw44c6/1i0ZyUpTOtS9dp
brBgetsmXU5NFMkwQU+yAin4WFbpwygDAhOqt94arrPAvWjm6JDn5rYo3ScQbhed3d1KwBurpKx3
y2idJ6v+mDPt0KIUWplp9WCD40ULmO0VzAIX4Ct79j2q3gtvUo7g5OTHzXez5Jspbna+4OK8jLs4
EoRZuOfBmG/HdnwXiUH6brFfJKMQxDhXbjLgZcA3tUJ9si15eelb1y1z5cbCJJ745wF+Hdg+dT0Q
QORIRkaJ5FMzyy+U1PsoRWYypk/Ikj+icb4M/OKcVgm3deeikvZeTubTMtYnqWfImJrztDjY7Jcz
SsjrxrAht6c7eFUnCwZ30SJ48o1g28z9MUHnghNyP2lGEPpZcBhInJb8uYroYLnVBS0dDtYmSMNu
0R4inGhB7d1qvbvrqNBba2IoswAcroHS11FxVRvz3uSXxtT1nGHL8PrghHhZ8unmx9Ge3huSNpkV
MD+pEH2XRLcH3nPsGdvS1Y7SGz8EUVd4Y5urDnIy4eZM8fVW3HhOu4tSE5F4W5CBYixe8m7Nrkka
bxyPt1QRl6MR6XSu7UMxIHQRSvLSoH1xlQiG5srOQxUzCeQxukRhlKGYWWjSaC0SmqaJdtxa5q1m
Ra/U26e+bveJQaAIMYrD1lAynGX0bxDCfGoJKDoMxNXGTIxTZNu3tlLwaHbZrTKl6hmy4DpD5iPt
ct0o3U/gLYhIOzpsYjJOGeKgIl0+68pgSKl0Q6lpkjmrpETcCcIa6XyhVEaD5UXhgPDIjtKbxkSJ
NIryo1HapFohh5RaiVUNmwUBk1P4h1opmnDuWKtKqZwSK/tA7It6NuPzMBOHOH9EUTjAaQkhk0ps
QsWVbmpWCqresE4Zkiqu+CruzLrSaQ5SuCQoXBBguQixOtaUxmUaAVix9abA2heItkal3jKVjito
UHSZSts1po3YjtScbUtFymiXIUpKfK54GNzeBUI13cfEUgeJka4qxGMDmuMIMRmqYhRbqVKYJUpr
ljjcVX8caP+e7CrE729O9r4DcvIXpzqv+nmqc3QTlaRUxz9Obg6yn40fECe2j8SBwC5Od3Xg/9H4
UTkiNInw47GoXaV++HmqkyNi2a6u67xCvewfNn7+fNCqzg/tKKI5GTfAmff+O2l2MCuzY1w3XzGt
kFtdK6qNRI2Tr3LLj8TR17PJwXjqaERsN2Z0qHw6nTrZeI7PEFy2C6l5ie5ccsMQLAowpr20L2ws
imExW3JrGl1wduux3k+DaG5MG8Fkq9XFMYkHLmpZ/QymIwOAoH9UyLBWRrLclCmK+2hUHq+ISRwa
LrGuaiwjceNh2a/wmBStEWbdNLDOteKyKdo5lHZx1rOEm9+EM2D2E1KdUq0NaDJUDgEI+S3Jc18j
99R6SC+bcmzXGB20QwaF8iIO6C54zPfP+WJzYQS2NSBqq11e5evjOipwvhNKR1M7vY7gk9JoyR+H
0rpjN2IOsET3Xakdcp1pfVZEI+4i8BTOrMKbndPS+J+ICPJwnnMRSuauaPFHKpBOqTdH6MWOX9OO
cu+TpNyyc5NdYGZfngXbCStBsM4MnQNmTq4Du6ZYX/SHNIn5hhPXjwhaacotSVjIXhPeI9JHtGhM
fQnb2Lqi2Q21doGHn456lzfrNrXPQcZ12muRvErJXlf1Ev0lDIawGzNzj3AO3ZtpP6HyOtd944VJ
O+7ypBvXg5Hu0Wx1gL1gNnXcmwq978JMjthT8AujQTCsY5Qbn5qGVNCIMUn0jn+ZtMubL9i7Sq9h
RFBgtcrHmT3VrQ+Tnb0PfX5PvxplbYDwM3Cih8jI4nUyLnAdYdqvSlE90UIDfq6haoy1zF4l1byQ
GGVVO6+o0k3g1U8VnjHmT8FjXQ5P3YIYEBrZuTQHKpHe3BcerjhU7dWGxH3sChbZ60m9XGQN6YD5
2GAhbeWuIIZxPXLgbsUg75GbAkgeCxNjhurgzbDkFsbwC1+1p3sybY2qnMj1Z56TCo97o20fJ1tu
pAfYR8VIzEvpQXbGxWaI8rEd0GE0xDKO2Zm2WhVWsXsKfGAJSKuHbd6J8zRLkmzM1mW8tNy1dUeO
lQ7oo9CDR+Ev903gPTm6wJRnivSgieVK10Bj2wZqRrxj7t4fmH2IrL6zrIXwCw+z6JgFZ2qqY7SQ
dVgIwqslp8629SZr0w8j4KLIfZE1fZSYxZNl+Ve2YBSZTbCjupuuuyUwcGzlr9g4oc8wHUFjG4z4
QGtGXm0yU9nB1Zly57Jy6YoZHYOppubh7Ozgwciyh6zVjlkk78Wiw96YHGB75LDUCBZ6zHj4z2FD
B9pLJ+YdTK7LusUZBFIbUbWB9aCdp9OstUeK4mBPBntJtk7lH9yl4E3NBddWYBQU2jWeGuEs6ee/
B9yPyYbDTPj/f8DdfyVvfzXZUK/65YCzOEEcPAbqEPs1lNdUwHnGx0pxZ3Jqcfb8vwMOqjzXXOSA
REpwQ3UsRud/XFuZj2NIxy8XmOTb4mn4J9dWrsl/uklywNkkeKmhOo550gc5L/90k6wKBh6QQPyr
IUhyqFEWeCRLfzdTKXFexZt5IMrbjmqMpSA5TC1GnutoFXgGTK29VdyyV2A2Fe3XZGZiG7mwnsSy
0GdxAWD2zQfEDp7dpesnBK8uTMG1pfWPZpPKGwJ0gl3fxfMpdWqTYW7cbeGiDJccx/2KfJVky6zx
vYvkN1ozDJiEAoatmdEAdWuZb9Kpv52N6QY+r3sjmA+GcT76a73g0tr6akQdgOOFqYeqOWggGfEt
+XT6srjX9gZKGAidCFv8Pv3EdItRV6r0oo7ac+9KpDdxsyBstIgozKPKuIKMVSMtREfDJKDae6T7
rBrefkmLCvmSbqjdvt8hLIJEBRmQTntyMeHW7VrUjl1lvnWFJVCus+zrbmAWHWW3NeH16B0/hBCK
uct00p4AvHMR2qdBU2+jmqZTsei0EbSHNEeh3iQ6+GGxXHNlg3LiBk+W8D7qtj5zxetDMpb33Dgv
nC5CpFWx/qPlBdH0g869yJGjJOWQJGJuG2t3HODJp8oZORYXS4NB3iZElg9L+5584zmOkGilhn2M
4+ZTGLC3IdkT/TURha9N8bS2kji5jHIrWQdB0xydamyZKLDl5TpCtxHjyqqonAkNo+Zt8YSqQ3wk
oiimXVhiZAnBxSMbarqLkl7pqjJTM8TZiQ6KRuW2aprpaA29f40e0Sf1yiVsQJdo/nQpQ11BzKmv
PrDpvqP0Ymihxxjijc9Kkc+7DgZ6DX0qsfSbUtHRMTEOW1cR0/Ns9FYLEHU/9Zu9JTkFBjOCxW7j
m9kl8XKRKPx6KsjTirnwgl2USE/jR6tPzlbDFwZcSzdGJvN178rvsWrctdTnMswGY8B9DfjdmPV3
A2Ib/RS3D4lSUYdgjQfxBzI+cUI6JZCRcu+rUFj5zHMvJwWaJ/joEEUEaUEqCsDKSLu7GxWfHmvq
xcKnktNZ8ILyimuzhv2EYBYW1bFXlPtoJFepKPEiDqY5oStpyPPygjaEIPOtCe3V1IuzFVsdqklg
m7Gno+vDr9O75o72Ngdb2TD/t+pvyr+TieGfrJjHqEU8CcrjDYDVpZNOg3I0C+g80zX33O00W1sX
HR0+xZxfKlF5/VAr267DUKZHuCXpMuAYN9JD1g7MvGJAXf6IIbs1xNdczAQuVZG3TfI6YIUbALwS
m3t+RRVRqGiCLBH8oO5CgcB24TK6BAgaVMjpJU47NocQJSHkTtPcpJpzGWTaK8HI9oaOL7WfkFdR
XVPIMCbEyJMzJLN5+hKLBxnBPrWjk5Kz4CEJXiowclbRvlHh1+slT7tdn5JGYJg1K7Cil5TzJ+ak
x7LnBlBVUxzGhUsfIa/O9ErOSVBcxkHsbOKkv2uTfjdWmDtjcwskHkOgI8n7a7XrMvezAzOrh7Hx
gQon5a2V9O9OHLth1nLRdyt6MWmPqjnLihNyNuq0JarXRkXkMI7qkXkkaKgs6MwtUPiSUahzNVUx
d32n6DHpdyZeaUVfrvKZKGPkvYtYaNuDNCZLnzD0ori2ivTEJNHEGFFWm0Abr+tqfNIqNLmCbvjO
YmAYFuCWt6iwn9Mo2lWV/8IYyd4Onr0nMuyrLJc7ipkH3PzHvJzVT2ivhZnv0oooq969IGJ0n/au
2KdLgIxFd+OVBdiKKKObxEluksBhGolykWDpjWWkHxBZbqPZfdEQHJWe/UpQ49qPquuRzoaXxE96
Yx+hKh4i3ybjW+wWR98W3A4aa073JdbvkCQXmKzR0W68m4Gir0hHsUktF1JaOz/SZnw3mKYlKZTo
IqumjZOmr2T9SBehoF+QXeaNUM8xlVButjeZ5vF8DDrgIN95yLUXvaDbwcS0X2kJpgud0fuV77NV
aMxSNlUdF6s0N+6gWIW5sxQbw+teshzNSpv4+C86IhkKrzHYUy2q18ifdhzMyvsjajWp+pQIHImh
I4uxm8v+qspBwrqSSfbYJHCjKM9N9mUklP1n5OakFnni00rAR2RIqAvNJozRshhLMqyz45ls7zpg
HAWMchWRXsIhDKEn8p1z4unFmvD3m8zWNlpabysgQ5Wfu2vSZS8gdhEXW4oct3nwnWrZq0jtRxws
OxRz5U6gfDppLqHnczJcLZp3aDomrnFlk6PhxcOaOV2zTkDObaeMDTCe4SjpBGxA9bkyDbMN04CN
Neiabx9E0wbJw8tYa8ZGEyVoRC96t0tl0RF5zFMYPyN0DTjOYf2Y6Uk28yFJbYcP2Eq6+rYuIA26
6FN1MoCbURr+v6Xt76Idh5ryb0rblgZtN/9v80a97Gdta/6GvkY3bDA82GT/q7bFSk4EtUPfhDkF
r/qjtjV+Y3wTeGh2yDFjhE/Z+5/alv/OYINeMAMVXvZPalve739qW4cmkUqb5R+0mHinP01JuHm6
QsjyujIw3PP8IFVczX1Kf2ZFLBrNhWkauPyyJj/wVr5WPO66eu6ZdJON0hrHAQjYhtn9TRuV25zF
YrJoSEwq1r3tnSk6mDurlVU3E2tMrTZHrTtTrUDSc28QtkM5GBJ6AFF9JefuU1Pr1gnGTwIMiYhW
a7r206OnVnmrE9k5eyMMRWcY1p3aDby5/dTgla2wZDqsynzeZWr3SMbOIFwm3nted67Qja9ytdE4
YnzJZ6fYaOxBHMZ3ltM9x8iodoHapwy1Y4GZqTf4k7tV7+So0tXepja5XG13PvtemoK7tgsWVO8/
EzIlOMjTm8nUKdOcr5lJbRvR/ZF2evRNGxnimIJZn4abwFVehCZbV3n8XEv3OcjerRFgqm19uL1H
8D/MSaeePqYox4hLubGq5bzGbFCtF1syaPfyZtf62fMMa8Cy/Ha3dEt+anxt2U/58uXK9KQPfndJ
s4RAcA2HTTwx+tDFS2+UY2jnI3hImV8h29Q3viSTV2oX5oi4PfC6C78GHa5TPOlUrpQTbkjDyT+A
yxhXZuChL6F3TguIyXlDzPUu94DGZTotFXeIOC1IH12BaMLdYkZESrAxks4L3tO/apPSvWlxL5C1
RWJunh/IMCU1qaMsazy68lpQsouZCPHJp+tDIK/Wjov6baa1t+7gXI+xfhAmj01PD5A2GhRFMemX
XaNt9TJ+lHX3JTrtXlalyfehhMgiAEVlLvc8PhHZqLZYa30v14UcHzQ215CXFVj9NIjFQ343a+a8
sYgnWaUDMit96B7cKnFJSDHi0K/Hy57BHBGVXXkNVZq6F9bg2kzoI87YN8YOEGqOt+etw3bCNKOJ
8HdJ8n7y7EmLksdgIZQ0Q+px7Xdex+QHQmZFw2IX1xGXjam8ou34NedtRrWH6R355QsfpL6em5Tb
zmh+pxXN0Vmb3DC1LAza8XKgYH7LCatf+1ODqasznpy+0A++TeyGbrxGA/cL0tT5cGfznIuJEN6u
wlNU9vPanZOJJUG4yKj0Cy6JfbnnYwdAqAJ6gsFI68/fpmxfhzpvjwJHZWgFmKANnVx8bjKcUBUe
jUhEABa67rvRSjJuSdgBoEIjVtYaoHhoG8ieE/JmHe2SBSjXyH3eCxVBXPU9xjf3owN4sTJckzgc
3T9KJQGPJX9Hbs2FL+f/Y+88ehtJsi38VwqzTyG9WcwAQ1IU5U2p7IZgSaz03uevf19IZJcMVeju
FDB8QLMXDZSkYPIyIq4751zwrzLix163CnyDvonAkzPuL2bqIZQQSE+8E64t9/xhWnndx8pg9yz9
Gq6OQyEJ6pOKYJfBJyhTtqltnkeFD2QEzW5iMKhjluR+BECl8jNQc2aCbjIj/W6W9Oxcl4mTJaAl
meDxkyFR1wSlJdN+tYEVN5E9IWeDDIY+gdm04ZxrS5+Slf/oEkY11ro/b9rkJEWgutfTZpHLcTfj
kqVlNXxbltbcN5jG2QachwwFNw8CP/BrFfkTOzmJEOSZFoEGuz6A0dwiCabS96tMNZvmdQlS2KXt
DOnvIwcnP0tjEjyK8d7UYGT4tHENf2KZ8ccmD6QF30w0CaX21KtQNgOBVUNlt6Vp1GG5OkACyCt1
/UjOHWKtNP/qMEoXEeNPFcJVqLl0xGJCocZCo2rJ5KlJ0hqnPRafB4jxzJlS+aN2/C+tR6WRs4MC
WFp8UlrbnOBbCrTxZFTqCj0jCVbhyDkysvS08SwzuStcED0uxcneIzrSUnIidajduelZ5Qz033ek
2BjAixjbpLatcEY9nozRCpXjTIiGaVV9qZqRv4hyWFx6jtwRHM4bOnAURVIaDZZ6FaNzPWk69JQs
CvDnxpBd4VvJ/oj5DxVG9RDBIlXFeIThEBm76LhtSEbwzjXzWppPjDS/jswGOnmvf8aHyqc6cf00
cuRLGzUaptuU566JABxRbzFRc+soGZagYEAYpQ3OrWori6y+AqwYch/ECP9N6zJVpkPgaWcGuRwZ
MMlVljGcpmqyVV55Bego75tp00iFeAC+NLSBYJE+VhrRYUzKe1hU9VUR1d/knvpy6sgu0qLGnRep
yVGdubeVTphuUhOaprp51MsFDL2UdmtmruoUHFhQ+ijvuGU4rVuda71LvDngrZr9ReYmM7j+MAmU
aqL4vUO5Svlmls2Fo5OHMJ+IhEriItXMrDu0Si2blkp2pZFkLfSe2c5+EzG8KWnPSpeaElwodRZA
w576NoACuVJRLlMB4ZOvR4emY997rtRRMpato7iLIUchjzxTltWdFDHOAqK6Qjd5SRIMhWLaOLR2
Uuu4sRnbyvAdWviZMQ2yRp4aZf2pMq0czl51rOguKW2XrfWkvnKj1plqZQVhIZNqutCcEg38budK
0UwNk+N0aH/IifGNjAfZOrX8kbnx1QDOgI49FEIQfusWNoSUmT9NWaKmbwNva6xFUPTfDSmAVxv+
tMoYoYqsU2ZmjVJ7btdkRa5yskyYTeoMjT7tzFAMEC6nNhSTOci9eGbrUgpSTL9CmZEWfB0EF6WZ
nFkDtJYhVaxJ3Aa3CrE9BXEmLsnhmRXT1VeZgl4MSX5SZWlymFdo1fcGU93jMA8WuQ5/ODQ6hELi
8LZ2lUvgrwiotLi2LjGnctv+LNxubgHBWYRpfCI39VcjZ+p1WLc2dQDtXEPY8VBxKSsQcxybPtY3
6CbOUq+jh6NVR7IdfpN6qZ06rnZWaUh7kOUVJ3WaofjeyvmJ73En2i3zl5hDD8QmkJW53Jd04/vg
SyfcWp+j8Ai6dBZHJkYyUBZ3bqh+xpOsQep8qSVzow2QPYvMz0qp3Bh6kC/MEOJ1XrOZu+Y8VSNG
sIigKO3wldLFgGAZ0tJcBEWD2G8PpDZG6S5WPsq1hXVQ1MYm3XwJu3pCpXHBM9x0nnLYGain+8vw
R16Wt5YhLZxseS6k8gKBRUx6+ciPo7Oiw+qG71LekFK1+uhbrX6WVVqhf6Wqa2gneZ8F4SOk/Z/W
uEGh/e306lv9Y7Ujt+Jv/sitYMjJTOQTIK9H8aGnjXHsDQluS274I7fSHCYAOtAoBFdhA5Lb5lb2
AdqzMO74EdjKv9g3QLLgZW5F84H56rpuIZ1rKqIF/zS3iqqikru0k5m3kH5lGme9kKQuOlUlIhP0
xbJrQzS1YZs7F2hblHNqcMq0ovddpAbjIMRNxKwg4wz8FsWKh2Z5ax7Fon1e6mi4FgNi1A1cuDqq
skMmx52FgdzNBqGqjrp6F4RIVMbyoi6XoHwdaq+w3290V71SOrzaMmjPHfBWYlbCnaerCxq1n9Ci
C+cU8hg4n99JLZdQXCD6nqP+ToDZTd0h9ZJrp/L6j5JmgvhtnUOO+5LyrbScSUpBIbemKgpp8Lx2
ewEXQhwFyOJhEi3dk2HQTimxJNSXM+m8NlrRcfAcULKefEgCGUDVakXFOL2z1aKfaFbTTHUDNEwh
K7foGZxndX5VpK0ytdsiZOI4bGvQOkyHH9xPBX1ZPy+Pwfzc2bF6usyd+7Cm4pbIwbmJCiHAH/IW
YyBX7CX9uh4ia4Ioxa3noLYZQ3ObRArBjQaLbFJbyKPUwbWP2G9nJdeWTS/D9cHl6fIVhTBl5gEA
8p1GmUiMlW5P5MpDmROKVAdVSoYy1RnaJRiteqGn1bUSlRnxIHMtNFeCaUW9HLS2e5hAwqpT6rGS
VAv6oGoRnlVRGQr4dnzoo5V76agZLdfEVieNCcgKsYZztyzWag6gwRks91qqQ3ky+MadozbhRd6r
Pz0vqD/Hesu0RDOVZ35ixaskAUa3DA13VhlxOE8iGPZumF56SFBNGV19ibYSIGzTASbRpz+pMKFY
paQndaFeZCmDBmptYDqgj4JDEaTrIZHPgg6v1ij1dzPzPkchmABfVg9LGOYzg/LqpHQDpkokNIWy
oT5Vs2DR2vI31NaZMNn2NjGCdB0w2h55w4o6q2OfDKqiTeWq0I5NxmrwAdbMULr0lYDjYdQojJOL
DXbyMS6sL3WFGxmC8LNUmiV0awgwRd+yuXpkpWS1vy68FNRTR/SaLpHz7CtQ9/5RVgJK0KLLwNGv
fSatUGsoyIEAFs4at0PCqlzW08JsEUiWEbKxsa2hSye1XCeLwIydQ6knaJZz48Yrk5BKe3UbtKAp
mW9Amxyw9ERvpOOsRIWn8hkiXSr+edDVOdo7yrGjCBlUgcgwBTaDHH3tCbRG7HhnesFGt9XlnVmA
xmqJu6QIjIcVJsPCrUMqxwXsTyovx21O86Ju4tMy7bQp9w/jFcLuVAdEQncdBURgJa7rf840xBvc
Mv/hPyBPgKC4Q4PSLqAUX6BT6kG+sZcKM/LArbi6F019gWWRYJscpwLfkgB0aQC8tGEEssbyTyIt
+6kVRglUIacZhuxAgDwwHX+CWR1mTXARySDFPQGq0V3CSa5odnk/3Ekp0JtYgHDA2ZOJS/kSkD8Q
nSWYkwm9sutAlVEbAsdjC0DPg/P4x4satKPf9qK3NaqA6x1+lL/a+lFmN+BuqMTDBqSqKDrpW4DZ
w1BcDZl4huSZsvOUWWge8M2JUqRg3NmA0H7VKNGKB3QGU9G0dA0H+JeG4qoGKz0DjvPGDuMVeAZg
cNQqXyC5AZ3IeRKn9QVSvChn+PV3TrngZ2QVXVBr0RfRF0NZou2cLs99GHAzQ2nLqVT1ZzmQRbkZ
mnkp+adJS04jw+iR5fC+oYbByLiGLieVuJneQ8oa8pjtR5kyQCZx4qFLrgTDlVrqXymhfKlC+8j2
HH2+pIc9caRhziAr6ZCDfdZ65qfapCjiZ8Fnw06+Z336iZRSpYkNMApBi88FoxCQGvtSOdKXZdKf
eqZ1qYfmJ7Omu5v638uUyouOlrXiMCio0nV9kdg9nGI7u6qV9JsOMolZQbbFkrQ6W9lflC1Evroy
wXgr+NAyGqqZzt1KbY3+MKpj/dR3qx9y1c514NxKL2lHqe/cIz135TOIilS1p28PeGfuhyRVrc+g
umWVflvmKpN31C9qCdetDtEIrJPWWpRWfEU+RwhOFSJSq+ZQi9yOABw4lW6e2Vp2FUp9NXt4mmSQ
vFmvx84csqSo1llnTG06VaJlBaESUcQ+bedy0YKbcxauatz0Q/PT14O17mvZDCTEWSp1Jel7e2Gb
qCjJBdDvjHk4aUeehCqace7nNUVHISPW/Yxavyaptq9SeYn0eex+Z1AWGLi0/qpX/XJmxuFNzwBE
aodmc9z7AYR2gxKTDEp9bquoCuQaYQut5YD+afQtZVoINeoaMB+as/CH7sMmpMaTmsighHPZQvFD
rmFU9jnAXt33BCkcYllromroRMWhCTrkCFQ4WYWJfjBVaVg6VCUmRjvcWBE0WET3aXMi3YHK3+NX
1qaVNclNz55GNZ1rw2oBCOtmhZg/OvgIFbuHtK8/loFz1yyju6yO8Xoas5ksFXhFmS9dlCGRqAFz
SEJP8wKlgOQzM32/DIDYkqQ9BTF3V2uo5cpZey0nlGCGtNdmSZQx6qeQ5WPGV5FwmZJF4dtECl8/
1XXQiR0y5pPCQeu/5TMPaWxM0T4Ip7Q8uLGtXMixVD9KYCRTuVBMcsFKvfAzuzzXE56FSMhxjyPV
8bRZGLZfaEAv8dhVR5J/qVYWkhJ5lA7uV4tQlqGtVYbvdIqo9KaKHVtXpkJ+ftUlRnMTZK16GSo5
Zw22ZhmxQaAoJPK5EnWHujpcphn6SDJ4aM9y3I9eLkvMpTS6azmSGNoFjh1yfqOBpOgJsE9rpn9S
pPLREZ4i+hUxd6jXpkobXQ8pXvXUU/20uCBSqi0UDT1l1pnWnezWNWh4sy/QFpAqZqHwsSsrKhHo
a9wljM9BBU8mx+bye0jvXD+XVQiVYG26OvvHr22ab1zzb/u1b2m0Y8yJIPlsvRpat3gmh0Gypso/
bz2aSkOOFrwhw2uSBXD5V2ZI+gcIDekUkQSC+nrGldcUTTYhlNMsU/Fsf6XrJnhTzz0aC8gmA5uR
b7EEevsFoqwq2iAB7NhdZmg9I5mqzjj03wKdHkugihu0is0bB9L6lVrFMUzqZbFgv1pzOtPGbGBI
7DSPTe0uGCANqIGlz4clhFR56Ja0LTz9zMubH07dZrdpn5aHYR51Vw4IpSnka2vq1Mv0Vi+b84Ki
CKArZ1YxsXRBPx3WrOWgoJIV1yGJ0CV4NYRWGUs0g02FMLduokZXM9TBrLsT7P5ZVxLkSWvEa22F
nFWNXYRTnO+SbIJ2ae3PyaD6n3IdEoyn9sm8bJwHvlA4QbteJaq3Id5IPaVuybYWzjDksybwWqaz
N+ZcTaL8KksGnLzAb3Ye4xD1jMsoqeMzajtHIWBPANfQHAs8JhBQR2BBDUChcq0fhhb6SGBwT0Jg
oyrw0ayxPqUCTyoLZGkKLIOSmnYWxgMAMJOa//IBieqG3VwV6FSuO4Z4AFitBXJVgm86M113EQpU
q2TGa03gXCmnnZgFJBBATgqdecCweZI5p5JAySIodsqglAtDJAZWoQH+BVLrCGxtKlC2xVLvJmZF
K2YJBDdSfP8Yph7zmeDoEhq3CzlUP5Lg05JZMopWB8ub9RlUf1cuJ1KrHhPwkPGqcsdUWQbdpYmE
U4puTZTQS53QppQ0a25nA1hyvhTbO17KymkgMMaSQBurAnfcBNS6Cw0qPWqrUXmp9XKg/RBCD/1x
bsbaEYorQzwtlMKdRQZNIdST11IZzv1adG2knh4GCZy6TKXTLAampjrIijkU5YIUKQSnBWcEXPi2
lAb1pjCMhtZxkUwRI0THN9Mp+/v9oR/3NQ6IURUQnc0QtFnZtwIGE6gz1wAwZVQ1eaWWNjdiKM4t
w4HRjDEC6MxNP9AYlRmxu9TuQTqf+ZJtHIeGcRskotAiA6NiTimyBNp5WQP7bW0lnrXMbaW0WiMO
2AKFKzAyU3ro4Emprk+ttmLqb6F/lJdMbDZoJVaqdCL7LbCxFHNCRr9oSyR402V/7NYI23kyT7Ck
eQiJWY/OYlM+GawugxcFnkyV2EltZl25rQH/LbPYa9C3Qzk77y3GG9lKQWuIVOoyZgD7rJHUeq47
oDcDP0f4hdIPrY/lRUMHbsLuOm1SsDhRAjq88dr8pLC6aOFogoqnmTIivpUOL72NF4aLyG3oaeEx
3vUemiQNbD1XGYy5TCnN69DPzF4VI0Km9OMu08T90tkRqoM2o5pN5zTJ/DPwuj3TIysJYYvMO1Q1
VeavYvcQhKPBoM7sG0ray3WrFDPgpAq6uFw5aBoGwXoIBpL6xNFoCv1/SeY2+eZsVa0Okwr4x3W9
LvqbdUlgUm7JseKnV6mfVLfp3/ul3y/0Yf3wzrd9tv73v1b3sZ/M/LIq/LtKJHUPPzu+//e/hBsV
AwVeuNGHB3t46t+uE634dPU976BZB4z7I8Gjbvrwwi9G7IXNjyUFl6paKv6Ut8djPzHRW0b4/ed7
tObvf+ftZ39qAoO09W98fD7f009PUEDRCyG2hxfZ8bNPT4psKqikOYCwHl77YIRXG4F45yXF/O9s
BFOHb4zQwaMpeJdnpiDkksHqa5oYzfi/3wk7jCAE7J4FlX/dCM4BgRfwDvoEu0+DLDh5FCu0xwD2
f3wcdhhBUOVHG0GFXMHIB0Js8Xq1E1R2gk18q++tEcbvBPuA+J3GjrE5+Gz6Z8eBm8HiBSfy0eB7
uBMev51HVYU/vNZfcg6oiFGTQ4YSBVjxemkEnAMaEkiWKft6J4jNO/o4wA/SdHLGN4xALooTUWDk
7unFqP4dPylO/S9HidQcXAoapxtHCdT02XEQ3kHUg8GaPr721BTy43c07lAI2RTETjj4z20gcyWo
Qkj10Uj7uh1kvryRZ8I+UBwTrLpoEex0EfIBnXuciP4IA9i/2/EVdf/vBAsMRYIcDxP/4fXqdlQO
qE6BDnf21Qjy44ONOA26csDgb7a98BPi9Sp/0Bk9paO3Jopx7Lr92wkyjzz6OFgUwwkbH20g8pJX
N4Noc1FNeDgu+3ozCNmm0aYwYOwSFNDXE69X+wHBC0f8h0cVr301hfwY0Yw4GhpNVBqkBtT0R1O8
3BUihLQZbEL1dF+PxvjAwTkQDBiFyYovzwSxI51pMs59vRiU8aeBEXpM9FAJjd7YAsKROggZCu7Q
Xt6OyuhUCjK/gPCh1PZqC+gHTEAHgQC87uG1pzYQLaaR16J5gHQfkEF5EzDtiJ/pZSGSsB91Nnb+
81qjISvjI2cV6QbVNkSa8PB6aQTFOED5lQuT8Fq89tU3qONrLPaBSumA6Vabe+Glm8Q3QJQi55If
r+D9C5uU8VmEcQBDUiTWj1+3+L6fhU0YQdQfiLIfQ7Q9NML4ABqpE4pMNJ4ftjxl/RdGUEml+LEQ
+NzT61EZfxzMA75j2gw6Nf2NJ3i5ExA+ZfiJsq9GEICCkT7CPthIsb7lI7g/UXfVQa/v604Y7yg5
8vgHrr232hAqOH5DYULO49HbvztBf4+wEYkjUJEIejy8XlUWqMDjHUDA7KsRNud0TPqkMyJJVTV7
eye8NIKCD6UdpVvslr2OFsbfDAQDiEOgRLXpyLzyEVRfFdox+1tpEuqVI69HgMxiQoohb6osL/cD
zQjgzbhJ0abYz1zq8cHGHArzgLorKTNm2G76Z46SaEE2qb48jFffSyOooxNKMAt8QEwAdHenEYgb
HRNVORU3sokm9tIUmybymP3wEBJYBmnVi7AR3L+C5B5ox01ItadnYtM0G2MD50AR5RUUVXZvB3QG
qcCYaK3sa/C4qY2PMYJ1AIQVDZptRvlyP3Ax6MjK4Cz3u+4qRGzGOQpaEjpzFckWNtHTq7KTfGDo
4H5ILPf1UIxOKzWCI4Y6oCz9Rq1F4LrIKmUu0T01gtADHbcToAPTcNEoLz7u+V25NT+UOTSP7nRv
C07jAweN2hsNKNt8A8WAv2B6CAnF3lbdBHVt5H7Q4MLJTNPb1JteF5y4RQV3nJmse3ootNHXI20p
MY5WSM4/Bkd81OchJPenrMpU7Pc1uTTGG0GwIlUHot0bwE/cJfcGktgbf7R/ZQZt/PVI+wUcHyHi
ptaCWZ/tBO4EbATNZl9Pwyt67F8HcVB51GSFROKNjSAK8Qxwpke7r8GCNj5YsOjQCblBGg6Prxcb
gWCB+Q8KE6v3dSdo44ssXAlUFyBKbLLKl6cBiJvqUKJ2nP0OFgSPe6SfNIgNVZOKErtCvF42ZkRP
Ah8K5HFv98Pjg43LqKgyoK6w9ZPssGe3o4igVQbfOlDghcH3z0Xo40stujj4oqb2NoYFDS9NR3Jz
e3PspynGB4/EhhSb6UtsLslXGbZyIPwEVdh9hfPoo+MmsBwA3qkraW8BPxlkjdwEkhH7Gjxuotox
N4No3pNLCTjH7uuR9ozukFPubQS92aIjjCCAnxoRATpbb8YMqHSZBuXoPb0eXw03+cvRI8cBrIpJ
n+qN61H4CC5H2AGPQcW+egqhaj0uZhAoL3r4RFAbR7DDXYpyE45ib43wHhmVKCdp8luEmYdsAviT
uYGX7l/MIFQWxu0ESo8g3QiLhJbP84iJO4PRPYjl7e0WGJ9LiW6EAoYN6NbDi/LqSyMYgBdsvOif
vxf/xD75g6A89fzo/oGa7K/LXQzmt35hS8p9/fMnYMAH1u2z3xRU5cc3/0Vd/s9z5vJDbPzkp9tY
+eGdNn+/+Yiv3/zZm20/1/YfF/66WBV3Xv/wg37zoBerGG7zfyP+d796CWUUBdDtv+2mWf+x/3+/
euYn6+1CW062SA23/zZm8Xh1nxbbhZ4szsH5ZcfXBPE/9eTIRlW7HpydOnrt6SpaNXwl5XatJ8/O
fh+/fhrV5auvFKtzd7/D4klVrD5M07La9RZcZ6PfYraOPlykxU77c/eMXv8w+jBLCzbPdq0n9scj
j15/XqzLZNfiZEOjFz+K1kmyXefJg7/HcV3U8Y80uq9eLy8Q7qMf/TjO1oW/irZL/Xp6gZsevzxz
h7bLPFn6PU7s6brYYXPRGh391Kc+uvnbdZ489nuc1bNVuOMOE0ya0Y99tirL9S6bvMcBPUvLD/9N
3HW03mWZ9zii56t7LuCtHZ6Y/T2O6PmKwTg71n6PIyrWztJdt7vADI3+Ws/XyX165++6vQQI5R3W
L+7W99uFftldgDvGL57y7Nt1nqz9Hsf0PN1pk/c4pSxdrYt1v+PJ3+OkXqyyHRtdlJ5GG/xi3axe
x44Gg0rfYfHLYsUVsF3oydf5Hkf0KlrdrXfEjqJWP9osV1Ed7wruhPbK6MWRJV4XpX+/wzKi+T96
/Y+ru4KUIKl2+FJBfX2HN0g+TNZob+56g/c4qh9X4g2KZFXc77zIRFP4XT7FzF+7uz7Ee5xa8SHm
nIA7v7zb9R7vcXzFe5ykq7ze5a1Es/BdrHRW++WHyx9+me36HO9xmMXnOF9V613rv8d5Zv1q9WGy
Kn6sdsUMooP0HpbiPaZoVe+4rEXz7L3eoaiH7WK/7lRBxxj/Bt5qZ04oOirjF6eGsdM073KY/TJk
nl29fc4nhnmXs5xGq13Rg+h8jDcMgcmu+eKCazV+8WqV+GW0qsvtYk9M8y5HV5RZdvhhoTwy+ul/
O3r9NwqCf6pAdPvb4ZejV/+dav34xSkQxbvqcgK/M9rsn1mh3nVWxWzN0av/Rvd4rF1+M3Dn90vv
Ksv+gXV4Xazdyjvu+rPntWjxG3fRelX85/8AAAD//w==</cx:binary>
              </cx:geoCache>
            </cx:geography>
          </cx:layoutPr>
        </cx:series>
      </cx:plotAreaRegion>
    </cx:plotArea>
    <cx:legend pos="r" align="min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n-US" sz="12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12</xdr:col>
      <xdr:colOff>431800</xdr:colOff>
      <xdr:row>54</xdr:row>
      <xdr:rowOff>101600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157A67DC-BF13-C9C6-A92A-06FCA000005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28575"/>
              <a:ext cx="8128000" cy="86455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var/folders/63/61730cbd4zn86rxmzd2p2xvm0000gn/T/com.microsoft.Outlook/Outlook%20Temp/MIG%20Data%5b56%5d.xlsx%5d.xlsx%5d.xlsx%5d.xlsx%5d.xlsx%5d.xlsx%5d.xlsx%5d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d Ellis" refreshedDate="45153.449493055552" createdVersion="8" refreshedVersion="8" minRefreshableVersion="3" recordCount="946174" xr:uid="{938F5B23-F3DA-4D6E-BC08-070377E5E4AE}">
  <cacheSource type="worksheet">
    <worksheetSource ref="A1:G1048576" sheet=".xlsx].xlsx].xlsx].xlsx].xlsx].xlsx].xlsx].xlsx]Data" r:id="rId2"/>
  </cacheSource>
  <cacheFields count="7">
    <cacheField name="SeriesName" numFmtId="0">
      <sharedItems containsBlank="1"/>
    </cacheField>
    <cacheField name="AreaName" numFmtId="0">
      <sharedItems containsBlank="1"/>
    </cacheField>
    <cacheField name="County" numFmtId="0">
      <sharedItems containsBlank="1" count="24">
        <s v="Del Norte"/>
        <s v="Fresno"/>
        <s v="Glenn"/>
        <s v="Humboldt"/>
        <s v="Kern"/>
        <s v="Kings"/>
        <s v="Madera"/>
        <s v="Marin"/>
        <s v="Mendocino"/>
        <s v="Merced"/>
        <s v="Monterey"/>
        <s v="Placer"/>
        <s v="Riverside"/>
        <s v="Sacramento"/>
        <s v="San Bernardino"/>
        <s v="San Diego"/>
        <s v="San Joaquin"/>
        <s v="San Luis Obispo"/>
        <s v="Siskiyou"/>
        <s v="Sonoma"/>
        <s v="Stanislaus"/>
        <s v="Tehama"/>
        <s v="Tulare"/>
        <m/>
      </sharedItems>
    </cacheField>
    <cacheField name="State" numFmtId="0">
      <sharedItems containsBlank="1"/>
    </cacheField>
    <cacheField name="ReportPeriod" numFmtId="0">
      <sharedItems containsNonDate="0" containsDate="1" containsString="0" containsBlank="1" containsMixedTypes="1" minDate="2020-01-01T00:00:00" maxDate="1900-01-08T05:50:04" count="7">
        <d v="2022-01-01T00:00:00"/>
        <d v="2021-01-01T00:00:00"/>
        <d v="2020-01-01T00:00:00"/>
        <m/>
        <n v="44562" u="1"/>
        <n v="44197" u="1"/>
        <n v="43831" u="1"/>
      </sharedItems>
    </cacheField>
    <cacheField name="PublicationDate" numFmtId="0">
      <sharedItems containsNonDate="0" containsDate="1" containsString="0" containsBlank="1" minDate="2021-05-10T00:00:00" maxDate="2022-05-10T00:00:00"/>
    </cacheField>
    <cacheField name="Value" numFmtId="0">
      <sharedItems containsString="0" containsBlank="1" containsNumber="1" containsInteger="1" minValue="300" maxValue="495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46174">
  <r>
    <s v="NASS Livestock County Estimates, Cattle, Milk Cow Inventory"/>
    <s v="Del Norte County, CA"/>
    <x v="0"/>
    <s v="CA"/>
    <x v="0"/>
    <d v="2022-05-09T00:00:00"/>
    <n v="6400"/>
  </r>
  <r>
    <s v="NASS Livestock County Estimates, Cattle, Milk Cow Inventory"/>
    <s v="Fresno County, CA"/>
    <x v="1"/>
    <s v="CA"/>
    <x v="0"/>
    <d v="2022-05-09T00:00:00"/>
    <n v="98000"/>
  </r>
  <r>
    <s v="NASS Livestock County Estimates, Cattle, Milk Cow Inventory"/>
    <s v="Glenn County, CA"/>
    <x v="2"/>
    <s v="CA"/>
    <x v="0"/>
    <d v="2022-05-09T00:00:00"/>
    <n v="15000"/>
  </r>
  <r>
    <s v="NASS Livestock County Estimates, Cattle, Milk Cow Inventory"/>
    <s v="Humboldt County, CA"/>
    <x v="3"/>
    <s v="CA"/>
    <x v="0"/>
    <d v="2022-05-09T00:00:00"/>
    <n v="23500"/>
  </r>
  <r>
    <s v="NASS Livestock County Estimates, Cattle, Milk Cow Inventory"/>
    <s v="Kern County, CA"/>
    <x v="4"/>
    <s v="CA"/>
    <x v="0"/>
    <d v="2022-05-09T00:00:00"/>
    <n v="115000"/>
  </r>
  <r>
    <s v="NASS Livestock County Estimates, Cattle, Milk Cow Inventory"/>
    <s v="Kings County, CA"/>
    <x v="5"/>
    <s v="CA"/>
    <x v="0"/>
    <d v="2022-05-09T00:00:00"/>
    <n v="170000"/>
  </r>
  <r>
    <s v="NASS Livestock County Estimates, Cattle, Milk Cow Inventory"/>
    <s v="Madera County, CA"/>
    <x v="6"/>
    <s v="CA"/>
    <x v="0"/>
    <d v="2022-05-09T00:00:00"/>
    <n v="65000"/>
  </r>
  <r>
    <s v="NASS Livestock County Estimates, Cattle, Milk Cow Inventory"/>
    <s v="Marin County, CA"/>
    <x v="7"/>
    <s v="CA"/>
    <x v="0"/>
    <d v="2022-05-09T00:00:00"/>
    <n v="10600"/>
  </r>
  <r>
    <s v="NASS Livestock County Estimates, Cattle, Milk Cow Inventory"/>
    <s v="Mendocino County, CA"/>
    <x v="8"/>
    <s v="CA"/>
    <x v="0"/>
    <d v="2022-05-09T00:00:00"/>
    <n v="1100"/>
  </r>
  <r>
    <s v="NASS Livestock County Estimates, Cattle, Milk Cow Inventory"/>
    <s v="Merced County, CA"/>
    <x v="9"/>
    <s v="CA"/>
    <x v="0"/>
    <d v="2022-05-09T00:00:00"/>
    <n v="270000"/>
  </r>
  <r>
    <s v="NASS Livestock County Estimates, Cattle, Milk Cow Inventory"/>
    <s v="Monterey County, CA"/>
    <x v="10"/>
    <s v="CA"/>
    <x v="0"/>
    <d v="2022-05-09T00:00:00"/>
    <n v="1400"/>
  </r>
  <r>
    <s v="NASS Livestock County Estimates, Cattle, Milk Cow Inventory"/>
    <s v="Placer County, CA"/>
    <x v="11"/>
    <s v="CA"/>
    <x v="0"/>
    <d v="2022-05-09T00:00:00"/>
    <n v="900"/>
  </r>
  <r>
    <s v="NASS Livestock County Estimates, Cattle, Milk Cow Inventory"/>
    <s v="Riverside County, CA"/>
    <x v="12"/>
    <s v="CA"/>
    <x v="0"/>
    <d v="2022-05-09T00:00:00"/>
    <n v="37000"/>
  </r>
  <r>
    <s v="NASS Livestock County Estimates, Cattle, Milk Cow Inventory"/>
    <s v="Sacramento County, CA"/>
    <x v="13"/>
    <s v="CA"/>
    <x v="0"/>
    <d v="2022-05-09T00:00:00"/>
    <n v="15900"/>
  </r>
  <r>
    <s v="NASS Livestock County Estimates, Cattle, Milk Cow Inventory"/>
    <s v="San Bernardino County, CA"/>
    <x v="14"/>
    <s v="CA"/>
    <x v="0"/>
    <d v="2022-05-09T00:00:00"/>
    <n v="51000"/>
  </r>
  <r>
    <s v="NASS Livestock County Estimates, Cattle, Milk Cow Inventory"/>
    <s v="San Diego County, CA"/>
    <x v="15"/>
    <s v="CA"/>
    <x v="0"/>
    <d v="2022-05-09T00:00:00"/>
    <n v="4100"/>
  </r>
  <r>
    <s v="NASS Livestock County Estimates, Cattle, Milk Cow Inventory"/>
    <s v="San Joaquin County, CA"/>
    <x v="16"/>
    <s v="CA"/>
    <x v="0"/>
    <d v="2022-05-09T00:00:00"/>
    <n v="105000"/>
  </r>
  <r>
    <s v="NASS Livestock County Estimates, Cattle, Milk Cow Inventory"/>
    <s v="San Luis Obispo County, CA"/>
    <x v="17"/>
    <s v="CA"/>
    <x v="0"/>
    <d v="2022-05-09T00:00:00"/>
    <n v="300"/>
  </r>
  <r>
    <s v="NASS Livestock County Estimates, Cattle, Milk Cow Inventory"/>
    <s v="Siskiyou County, CA"/>
    <x v="18"/>
    <s v="CA"/>
    <x v="0"/>
    <d v="2022-05-09T00:00:00"/>
    <n v="1100"/>
  </r>
  <r>
    <s v="NASS Livestock County Estimates, Cattle, Milk Cow Inventory"/>
    <s v="Sonoma County, CA"/>
    <x v="19"/>
    <s v="CA"/>
    <x v="0"/>
    <d v="2022-05-09T00:00:00"/>
    <n v="32000"/>
  </r>
  <r>
    <s v="NASS Livestock County Estimates, Cattle, Milk Cow Inventory"/>
    <s v="Stanislaus County, CA"/>
    <x v="20"/>
    <s v="CA"/>
    <x v="0"/>
    <d v="2022-05-09T00:00:00"/>
    <n v="185000"/>
  </r>
  <r>
    <s v="NASS Livestock County Estimates, Cattle, Milk Cow Inventory"/>
    <s v="Tehama County, CA"/>
    <x v="21"/>
    <s v="CA"/>
    <x v="0"/>
    <d v="2022-05-09T00:00:00"/>
    <n v="3200"/>
  </r>
  <r>
    <s v="NASS Livestock County Estimates, Cattle, Milk Cow Inventory"/>
    <s v="Tulare County, CA"/>
    <x v="22"/>
    <s v="CA"/>
    <x v="0"/>
    <d v="2022-05-09T00:00:00"/>
    <n v="490000"/>
  </r>
  <r>
    <s v="NASS Livestock County Estimates, Cattle, Milk Cow Inventory"/>
    <s v="Tulare County, CA"/>
    <x v="22"/>
    <s v="CA"/>
    <x v="1"/>
    <d v="2022-05-09T00:00:00"/>
    <n v="490000"/>
  </r>
  <r>
    <s v="NASS Livestock County Estimates, Cattle, Milk Cow Inventory"/>
    <s v="Tehama County, CA"/>
    <x v="21"/>
    <s v="CA"/>
    <x v="1"/>
    <d v="2022-05-09T00:00:00"/>
    <n v="3200"/>
  </r>
  <r>
    <s v="NASS Livestock County Estimates, Cattle, Milk Cow Inventory"/>
    <s v="Stanislaus County, CA"/>
    <x v="20"/>
    <s v="CA"/>
    <x v="1"/>
    <d v="2022-05-09T00:00:00"/>
    <n v="185000"/>
  </r>
  <r>
    <s v="NASS Livestock County Estimates, Cattle, Milk Cow Inventory"/>
    <s v="Sonoma County, CA"/>
    <x v="19"/>
    <s v="CA"/>
    <x v="1"/>
    <d v="2022-05-09T00:00:00"/>
    <n v="32000"/>
  </r>
  <r>
    <s v="NASS Livestock County Estimates, Cattle, Milk Cow Inventory"/>
    <s v="Siskiyou County, CA"/>
    <x v="18"/>
    <s v="CA"/>
    <x v="1"/>
    <d v="2022-05-09T00:00:00"/>
    <n v="1100"/>
  </r>
  <r>
    <s v="NASS Livestock County Estimates, Cattle, Milk Cow Inventory"/>
    <s v="San Luis Obispo County, CA"/>
    <x v="17"/>
    <s v="CA"/>
    <x v="1"/>
    <d v="2022-05-09T00:00:00"/>
    <n v="300"/>
  </r>
  <r>
    <s v="NASS Livestock County Estimates, Cattle, Milk Cow Inventory"/>
    <s v="San Joaquin County, CA"/>
    <x v="16"/>
    <s v="CA"/>
    <x v="1"/>
    <d v="2022-05-09T00:00:00"/>
    <n v="105000"/>
  </r>
  <r>
    <s v="NASS Livestock County Estimates, Cattle, Milk Cow Inventory"/>
    <s v="San Diego County, CA"/>
    <x v="15"/>
    <s v="CA"/>
    <x v="1"/>
    <d v="2022-05-09T00:00:00"/>
    <n v="4100"/>
  </r>
  <r>
    <s v="NASS Livestock County Estimates, Cattle, Milk Cow Inventory"/>
    <s v="San Bernardino County, CA"/>
    <x v="14"/>
    <s v="CA"/>
    <x v="1"/>
    <d v="2022-05-09T00:00:00"/>
    <n v="51000"/>
  </r>
  <r>
    <s v="NASS Livestock County Estimates, Cattle, Milk Cow Inventory"/>
    <s v="Sacramento County, CA"/>
    <x v="13"/>
    <s v="CA"/>
    <x v="1"/>
    <d v="2022-05-09T00:00:00"/>
    <n v="15900"/>
  </r>
  <r>
    <s v="NASS Livestock County Estimates, Cattle, Milk Cow Inventory"/>
    <s v="Riverside County, CA"/>
    <x v="12"/>
    <s v="CA"/>
    <x v="1"/>
    <d v="2022-05-09T00:00:00"/>
    <n v="37000"/>
  </r>
  <r>
    <s v="NASS Livestock County Estimates, Cattle, Milk Cow Inventory"/>
    <s v="Placer County, CA"/>
    <x v="11"/>
    <s v="CA"/>
    <x v="1"/>
    <d v="2022-05-09T00:00:00"/>
    <n v="900"/>
  </r>
  <r>
    <s v="NASS Livestock County Estimates, Cattle, Milk Cow Inventory"/>
    <s v="Monterey County, CA"/>
    <x v="10"/>
    <s v="CA"/>
    <x v="1"/>
    <d v="2022-05-09T00:00:00"/>
    <n v="1400"/>
  </r>
  <r>
    <s v="NASS Livestock County Estimates, Cattle, Milk Cow Inventory"/>
    <s v="Merced County, CA"/>
    <x v="9"/>
    <s v="CA"/>
    <x v="1"/>
    <d v="2022-05-09T00:00:00"/>
    <n v="270000"/>
  </r>
  <r>
    <s v="NASS Livestock County Estimates, Cattle, Milk Cow Inventory"/>
    <s v="Mendocino County, CA"/>
    <x v="8"/>
    <s v="CA"/>
    <x v="1"/>
    <d v="2022-05-09T00:00:00"/>
    <n v="1100"/>
  </r>
  <r>
    <s v="NASS Livestock County Estimates, Cattle, Milk Cow Inventory"/>
    <s v="Marin County, CA"/>
    <x v="7"/>
    <s v="CA"/>
    <x v="1"/>
    <d v="2022-05-09T00:00:00"/>
    <n v="10600"/>
  </r>
  <r>
    <s v="NASS Livestock County Estimates, Cattle, Milk Cow Inventory"/>
    <s v="Madera County, CA"/>
    <x v="6"/>
    <s v="CA"/>
    <x v="1"/>
    <d v="2022-05-09T00:00:00"/>
    <n v="65000"/>
  </r>
  <r>
    <s v="NASS Livestock County Estimates, Cattle, Milk Cow Inventory"/>
    <s v="Kings County, CA"/>
    <x v="5"/>
    <s v="CA"/>
    <x v="1"/>
    <d v="2022-05-09T00:00:00"/>
    <n v="170000"/>
  </r>
  <r>
    <s v="NASS Livestock County Estimates, Cattle, Milk Cow Inventory"/>
    <s v="Kern County, CA"/>
    <x v="4"/>
    <s v="CA"/>
    <x v="1"/>
    <d v="2022-05-09T00:00:00"/>
    <n v="115000"/>
  </r>
  <r>
    <s v="NASS Livestock County Estimates, Cattle, Milk Cow Inventory"/>
    <s v="Humboldt County, CA"/>
    <x v="3"/>
    <s v="CA"/>
    <x v="1"/>
    <d v="2022-05-09T00:00:00"/>
    <n v="23500"/>
  </r>
  <r>
    <s v="NASS Livestock County Estimates, Cattle, Milk Cow Inventory"/>
    <s v="Glenn County, CA"/>
    <x v="2"/>
    <s v="CA"/>
    <x v="1"/>
    <d v="2022-05-09T00:00:00"/>
    <n v="15000"/>
  </r>
  <r>
    <s v="NASS Livestock County Estimates, Cattle, Milk Cow Inventory"/>
    <s v="Fresno County, CA"/>
    <x v="1"/>
    <s v="CA"/>
    <x v="1"/>
    <d v="2022-05-09T00:00:00"/>
    <n v="98000"/>
  </r>
  <r>
    <s v="NASS Livestock County Estimates, Cattle, Milk Cow Inventory"/>
    <s v="Del Norte County, CA"/>
    <x v="0"/>
    <s v="CA"/>
    <x v="1"/>
    <d v="2022-05-09T00:00:00"/>
    <n v="6400"/>
  </r>
  <r>
    <s v="NASS Livestock County Estimates, Cattle, Milk Cow Inventory"/>
    <s v="Del Norte County, CA"/>
    <x v="0"/>
    <s v="CA"/>
    <x v="2"/>
    <d v="2021-05-10T00:00:00"/>
    <n v="6400"/>
  </r>
  <r>
    <s v="NASS Livestock County Estimates, Cattle, Milk Cow Inventory"/>
    <s v="Fresno County, CA"/>
    <x v="1"/>
    <s v="CA"/>
    <x v="2"/>
    <d v="2021-05-10T00:00:00"/>
    <n v="99000"/>
  </r>
  <r>
    <s v="NASS Livestock County Estimates, Cattle, Milk Cow Inventory"/>
    <s v="Glenn County, CA"/>
    <x v="2"/>
    <s v="CA"/>
    <x v="2"/>
    <d v="2021-05-10T00:00:00"/>
    <n v="15000"/>
  </r>
  <r>
    <s v="NASS Livestock County Estimates, Cattle, Milk Cow Inventory"/>
    <s v="Humboldt County, CA"/>
    <x v="3"/>
    <s v="CA"/>
    <x v="2"/>
    <d v="2021-05-10T00:00:00"/>
    <n v="23000"/>
  </r>
  <r>
    <s v="NASS Livestock County Estimates, Cattle, Milk Cow Inventory"/>
    <s v="Kern County, CA"/>
    <x v="4"/>
    <s v="CA"/>
    <x v="2"/>
    <d v="2021-05-10T00:00:00"/>
    <n v="115000"/>
  </r>
  <r>
    <s v="NASS Livestock County Estimates, Cattle, Milk Cow Inventory"/>
    <s v="Kings County, CA"/>
    <x v="5"/>
    <s v="CA"/>
    <x v="2"/>
    <d v="2021-05-10T00:00:00"/>
    <n v="170000"/>
  </r>
  <r>
    <s v="NASS Livestock County Estimates, Cattle, Milk Cow Inventory"/>
    <s v="Madera County, CA"/>
    <x v="6"/>
    <s v="CA"/>
    <x v="2"/>
    <d v="2021-05-10T00:00:00"/>
    <n v="65000"/>
  </r>
  <r>
    <s v="NASS Livestock County Estimates, Cattle, Milk Cow Inventory"/>
    <s v="Marin County, CA"/>
    <x v="7"/>
    <s v="CA"/>
    <x v="2"/>
    <d v="2021-05-10T00:00:00"/>
    <n v="10000"/>
  </r>
  <r>
    <s v="NASS Livestock County Estimates, Cattle, Milk Cow Inventory"/>
    <s v="Mendocino County, CA"/>
    <x v="8"/>
    <s v="CA"/>
    <x v="2"/>
    <d v="2021-05-10T00:00:00"/>
    <n v="1100"/>
  </r>
  <r>
    <s v="NASS Livestock County Estimates, Cattle, Milk Cow Inventory"/>
    <s v="Merced County, CA"/>
    <x v="9"/>
    <s v="CA"/>
    <x v="2"/>
    <d v="2021-05-10T00:00:00"/>
    <n v="270000"/>
  </r>
  <r>
    <s v="NASS Livestock County Estimates, Cattle, Milk Cow Inventory"/>
    <s v="Monterey County, CA"/>
    <x v="10"/>
    <s v="CA"/>
    <x v="2"/>
    <d v="2021-05-10T00:00:00"/>
    <n v="1400"/>
  </r>
  <r>
    <s v="NASS Livestock County Estimates, Cattle, Milk Cow Inventory"/>
    <s v="Placer County, CA"/>
    <x v="11"/>
    <s v="CA"/>
    <x v="2"/>
    <d v="2021-05-10T00:00:00"/>
    <n v="900"/>
  </r>
  <r>
    <s v="NASS Livestock County Estimates, Cattle, Milk Cow Inventory"/>
    <s v="Riverside County, CA"/>
    <x v="12"/>
    <s v="CA"/>
    <x v="2"/>
    <d v="2021-05-10T00:00:00"/>
    <n v="37000"/>
  </r>
  <r>
    <s v="NASS Livestock County Estimates, Cattle, Milk Cow Inventory"/>
    <s v="Sacramento County, CA"/>
    <x v="13"/>
    <s v="CA"/>
    <x v="2"/>
    <d v="2021-05-10T00:00:00"/>
    <n v="16000"/>
  </r>
  <r>
    <s v="NASS Livestock County Estimates, Cattle, Milk Cow Inventory"/>
    <s v="San Bernardino County, CA"/>
    <x v="14"/>
    <s v="CA"/>
    <x v="2"/>
    <d v="2021-05-10T00:00:00"/>
    <n v="51000"/>
  </r>
  <r>
    <s v="NASS Livestock County Estimates, Cattle, Milk Cow Inventory"/>
    <s v="San Diego County, CA"/>
    <x v="15"/>
    <s v="CA"/>
    <x v="2"/>
    <d v="2021-05-10T00:00:00"/>
    <n v="4100"/>
  </r>
  <r>
    <s v="NASS Livestock County Estimates, Cattle, Milk Cow Inventory"/>
    <s v="San Joaquin County, CA"/>
    <x v="16"/>
    <s v="CA"/>
    <x v="2"/>
    <d v="2021-05-10T00:00:00"/>
    <n v="105000"/>
  </r>
  <r>
    <s v="NASS Livestock County Estimates, Cattle, Milk Cow Inventory"/>
    <s v="San Luis Obispo County, CA"/>
    <x v="17"/>
    <s v="CA"/>
    <x v="2"/>
    <d v="2021-05-10T00:00:00"/>
    <n v="300"/>
  </r>
  <r>
    <s v="NASS Livestock County Estimates, Cattle, Milk Cow Inventory"/>
    <s v="Siskiyou County, CA"/>
    <x v="18"/>
    <s v="CA"/>
    <x v="2"/>
    <d v="2021-05-10T00:00:00"/>
    <n v="1100"/>
  </r>
  <r>
    <s v="NASS Livestock County Estimates, Cattle, Milk Cow Inventory"/>
    <s v="Sonoma County, CA"/>
    <x v="19"/>
    <s v="CA"/>
    <x v="2"/>
    <d v="2021-05-10T00:00:00"/>
    <n v="32000"/>
  </r>
  <r>
    <s v="NASS Livestock County Estimates, Cattle, Milk Cow Inventory"/>
    <s v="Stanislaus County, CA"/>
    <x v="20"/>
    <s v="CA"/>
    <x v="2"/>
    <d v="2021-05-10T00:00:00"/>
    <n v="185000"/>
  </r>
  <r>
    <s v="NASS Livestock County Estimates, Cattle, Milk Cow Inventory"/>
    <s v="Tehama County, CA"/>
    <x v="21"/>
    <s v="CA"/>
    <x v="2"/>
    <d v="2021-05-10T00:00:00"/>
    <n v="3200"/>
  </r>
  <r>
    <s v="NASS Livestock County Estimates, Cattle, Milk Cow Inventory"/>
    <s v="Tulare County, CA"/>
    <x v="22"/>
    <s v="CA"/>
    <x v="2"/>
    <d v="2021-05-10T00:00:00"/>
    <n v="495000"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  <r>
    <m/>
    <m/>
    <x v="23"/>
    <m/>
    <x v="3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BE0D265-AFCE-49D2-9039-B82F909D99E8}" name="PivotTable1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I1:M26" firstHeaderRow="1" firstDataRow="2" firstDataCol="1"/>
  <pivotFields count="7">
    <pivotField showAll="0"/>
    <pivotField showAll="0"/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23"/>
        <item t="default"/>
      </items>
    </pivotField>
    <pivotField showAll="0"/>
    <pivotField axis="axisCol" showAll="0">
      <items count="8">
        <item m="1" x="6"/>
        <item m="1" x="5"/>
        <item m="1" x="4"/>
        <item x="3"/>
        <item x="0"/>
        <item x="2"/>
        <item x="1"/>
        <item t="default"/>
      </items>
    </pivotField>
    <pivotField showAll="0"/>
    <pivotField dataField="1" showAll="0"/>
  </pivotFields>
  <rowFields count="1">
    <field x="2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4"/>
  </colFields>
  <colItems count="4">
    <i>
      <x v="4"/>
    </i>
    <i>
      <x v="5"/>
    </i>
    <i>
      <x v="6"/>
    </i>
    <i t="grand">
      <x/>
    </i>
  </colItems>
  <dataFields count="1">
    <dataField name="Sum of Value" fld="6" baseField="0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37507-14A2-4B3B-B6C8-8BC31E191FED}">
  <sheetPr>
    <pageSetUpPr fitToPage="1"/>
  </sheetPr>
  <dimension ref="A1:Y70"/>
  <sheetViews>
    <sheetView tabSelected="1" view="pageBreakPreview" zoomScale="60" zoomScaleNormal="100" workbookViewId="0">
      <selection activeCell="T14" sqref="T14"/>
    </sheetView>
  </sheetViews>
  <sheetFormatPr defaultColWidth="9.1796875" defaultRowHeight="12.5" x14ac:dyDescent="0.25"/>
  <cols>
    <col min="1" max="1" width="47.6328125" style="2" bestFit="1" customWidth="1"/>
    <col min="2" max="2" width="21.81640625" style="2" bestFit="1" customWidth="1"/>
    <col min="3" max="3" width="12.81640625" style="2" bestFit="1" customWidth="1"/>
    <col min="4" max="4" width="5.1796875" style="2" bestFit="1" customWidth="1"/>
    <col min="5" max="5" width="11.6328125" style="2" bestFit="1" customWidth="1"/>
    <col min="6" max="6" width="13.6328125" style="2" bestFit="1" customWidth="1"/>
    <col min="7" max="7" width="7.6328125" style="2" bestFit="1" customWidth="1"/>
    <col min="8" max="8" width="9.1796875" style="2"/>
    <col min="9" max="9" width="12.81640625" style="2" bestFit="1" customWidth="1"/>
    <col min="10" max="10" width="14.81640625" style="2" bestFit="1" customWidth="1"/>
    <col min="11" max="12" width="9.1796875" style="2" bestFit="1" customWidth="1"/>
    <col min="13" max="13" width="10" style="2" bestFit="1" customWidth="1"/>
    <col min="14" max="14" width="16" style="2" bestFit="1" customWidth="1"/>
    <col min="15" max="15" width="11.6328125" style="2" customWidth="1"/>
    <col min="16" max="16" width="8.36328125" style="2" bestFit="1" customWidth="1"/>
    <col min="17" max="17" width="14" style="2" bestFit="1" customWidth="1"/>
    <col min="18" max="18" width="7.6328125" style="2" bestFit="1" customWidth="1"/>
    <col min="19" max="19" width="9.1796875" style="2"/>
    <col min="20" max="20" width="16.6328125" style="20" bestFit="1" customWidth="1"/>
    <col min="21" max="21" width="12.81640625" style="2" bestFit="1" customWidth="1"/>
    <col min="22" max="22" width="10.36328125" style="2" bestFit="1" customWidth="1"/>
    <col min="23" max="24" width="12.6328125" style="2" bestFit="1" customWidth="1"/>
    <col min="25" max="16384" width="9.1796875" style="2"/>
  </cols>
  <sheetData>
    <row r="1" spans="1:25" ht="14.5" x14ac:dyDescent="0.35">
      <c r="A1" s="11" t="s">
        <v>89</v>
      </c>
      <c r="B1" s="12" t="s">
        <v>88</v>
      </c>
      <c r="C1" s="12" t="s">
        <v>87</v>
      </c>
      <c r="D1" s="12" t="s">
        <v>86</v>
      </c>
      <c r="E1" s="12" t="s">
        <v>85</v>
      </c>
      <c r="F1" s="12" t="s">
        <v>84</v>
      </c>
      <c r="G1" s="13" t="s">
        <v>83</v>
      </c>
      <c r="I1" s="3" t="s">
        <v>96</v>
      </c>
      <c r="J1" s="3" t="s">
        <v>95</v>
      </c>
      <c r="K1"/>
      <c r="L1"/>
      <c r="M1"/>
      <c r="P1" s="2" t="s">
        <v>86</v>
      </c>
      <c r="Q1" s="2" t="s">
        <v>87</v>
      </c>
      <c r="R1" s="2" t="s">
        <v>94</v>
      </c>
    </row>
    <row r="2" spans="1:25" ht="37.5" x14ac:dyDescent="0.35">
      <c r="A2" s="14" t="s">
        <v>2</v>
      </c>
      <c r="B2" s="15" t="s">
        <v>14</v>
      </c>
      <c r="C2" s="15" t="s">
        <v>13</v>
      </c>
      <c r="D2" s="15" t="s">
        <v>6</v>
      </c>
      <c r="E2" s="16">
        <v>44562</v>
      </c>
      <c r="F2" s="16">
        <v>44690</v>
      </c>
      <c r="G2" s="23">
        <v>6400</v>
      </c>
      <c r="I2" s="3" t="s">
        <v>93</v>
      </c>
      <c r="J2" s="1">
        <v>44562</v>
      </c>
      <c r="K2" s="1">
        <v>43831</v>
      </c>
      <c r="L2" s="1">
        <v>44197</v>
      </c>
      <c r="M2" t="s">
        <v>92</v>
      </c>
      <c r="N2" s="2" t="s">
        <v>99</v>
      </c>
      <c r="P2" s="2" t="s">
        <v>90</v>
      </c>
      <c r="Q2" s="2" t="s">
        <v>7</v>
      </c>
      <c r="R2" s="26">
        <f t="shared" ref="R2:R33" si="0">_xlfn.XLOOKUP(Q2,I:I,J:J,0,0,1)</f>
        <v>0</v>
      </c>
      <c r="T2" s="21" t="s">
        <v>99</v>
      </c>
      <c r="U2" s="5" t="s">
        <v>97</v>
      </c>
      <c r="V2" s="5" t="s">
        <v>98</v>
      </c>
      <c r="W2" s="6" t="s">
        <v>107</v>
      </c>
      <c r="X2" s="6" t="s">
        <v>108</v>
      </c>
      <c r="Y2" s="7"/>
    </row>
    <row r="3" spans="1:25" ht="14.5" x14ac:dyDescent="0.35">
      <c r="A3" s="17" t="s">
        <v>2</v>
      </c>
      <c r="B3" s="18" t="s">
        <v>16</v>
      </c>
      <c r="C3" s="18" t="s">
        <v>0</v>
      </c>
      <c r="D3" s="18" t="s">
        <v>6</v>
      </c>
      <c r="E3" s="19">
        <v>44562</v>
      </c>
      <c r="F3" s="19">
        <v>44690</v>
      </c>
      <c r="G3" s="24">
        <v>98000</v>
      </c>
      <c r="I3" s="4" t="s">
        <v>13</v>
      </c>
      <c r="J3" s="25">
        <v>6400</v>
      </c>
      <c r="K3" s="25">
        <v>6400</v>
      </c>
      <c r="L3" s="25">
        <v>6400</v>
      </c>
      <c r="M3" s="25">
        <v>19200</v>
      </c>
      <c r="N3" s="2" t="s">
        <v>102</v>
      </c>
      <c r="P3" s="2" t="s">
        <v>90</v>
      </c>
      <c r="Q3" s="2" t="s">
        <v>9</v>
      </c>
      <c r="R3" s="26">
        <f t="shared" si="0"/>
        <v>0</v>
      </c>
      <c r="T3" s="21" t="s">
        <v>100</v>
      </c>
      <c r="U3" s="8">
        <f>SUMIF($N$3:$N$25,T3,$J$3:$J$25)</f>
        <v>1499700</v>
      </c>
      <c r="V3" s="8">
        <f>SUMIF($N$3:$N$25,T3,$K$3:$K$25)</f>
        <v>1505700</v>
      </c>
      <c r="W3" s="9">
        <f>U3/$U$10</f>
        <v>0.88139876579488685</v>
      </c>
      <c r="X3" s="9">
        <f>V3/$V$10</f>
        <v>0.88233225900966894</v>
      </c>
      <c r="Y3" s="7"/>
    </row>
    <row r="4" spans="1:25" ht="14.5" x14ac:dyDescent="0.35">
      <c r="A4" s="14" t="s">
        <v>2</v>
      </c>
      <c r="B4" s="15" t="s">
        <v>18</v>
      </c>
      <c r="C4" s="15" t="s">
        <v>17</v>
      </c>
      <c r="D4" s="15" t="s">
        <v>6</v>
      </c>
      <c r="E4" s="16">
        <v>44562</v>
      </c>
      <c r="F4" s="16">
        <v>44690</v>
      </c>
      <c r="G4" s="23">
        <v>15000</v>
      </c>
      <c r="I4" s="4" t="s">
        <v>0</v>
      </c>
      <c r="J4" s="25">
        <v>98000</v>
      </c>
      <c r="K4" s="25">
        <v>99000</v>
      </c>
      <c r="L4" s="25">
        <v>98000</v>
      </c>
      <c r="M4" s="25">
        <v>295000</v>
      </c>
      <c r="N4" s="2" t="s">
        <v>100</v>
      </c>
      <c r="P4" s="2" t="s">
        <v>90</v>
      </c>
      <c r="Q4" s="2" t="s">
        <v>8</v>
      </c>
      <c r="R4" s="26">
        <f t="shared" si="0"/>
        <v>0</v>
      </c>
      <c r="T4" s="21" t="s">
        <v>101</v>
      </c>
      <c r="U4" s="8">
        <f>SUMIF($N$3:$N$25,T4,$J$3:$J$25)</f>
        <v>88000</v>
      </c>
      <c r="V4" s="8">
        <f t="shared" ref="V4:V8" si="1">SUMIF($N$3:$N$25,T4,$K$3:$K$25)</f>
        <v>88000</v>
      </c>
      <c r="W4" s="9">
        <f t="shared" ref="W4:W8" si="2">U4/$U$10</f>
        <v>5.1719071407581543E-2</v>
      </c>
      <c r="X4" s="9">
        <f t="shared" ref="X4:X8" si="3">V4/$V$10</f>
        <v>5.1567535892176969E-2</v>
      </c>
      <c r="Y4" s="7"/>
    </row>
    <row r="5" spans="1:25" ht="14.5" x14ac:dyDescent="0.35">
      <c r="A5" s="17" t="s">
        <v>2</v>
      </c>
      <c r="B5" s="18" t="s">
        <v>19</v>
      </c>
      <c r="C5" s="18" t="s">
        <v>5</v>
      </c>
      <c r="D5" s="18" t="s">
        <v>6</v>
      </c>
      <c r="E5" s="19">
        <v>44562</v>
      </c>
      <c r="F5" s="19">
        <v>44690</v>
      </c>
      <c r="G5" s="24">
        <v>23500</v>
      </c>
      <c r="I5" s="4" t="s">
        <v>17</v>
      </c>
      <c r="J5" s="25">
        <v>15000</v>
      </c>
      <c r="K5" s="25">
        <v>15000</v>
      </c>
      <c r="L5" s="25">
        <v>15000</v>
      </c>
      <c r="M5" s="25">
        <v>45000</v>
      </c>
      <c r="N5" s="2" t="s">
        <v>102</v>
      </c>
      <c r="P5" s="2" t="s">
        <v>90</v>
      </c>
      <c r="Q5" s="2" t="s">
        <v>4</v>
      </c>
      <c r="R5" s="26">
        <f t="shared" si="0"/>
        <v>0</v>
      </c>
      <c r="T5" s="21" t="s">
        <v>102</v>
      </c>
      <c r="U5" s="8">
        <f t="shared" ref="U5:U8" si="4">SUMIF($N$3:$N$25,T5,$J$3:$J$25)</f>
        <v>50300</v>
      </c>
      <c r="V5" s="8">
        <f t="shared" si="1"/>
        <v>49800</v>
      </c>
      <c r="W5" s="9">
        <f t="shared" si="2"/>
        <v>2.956215104319718E-2</v>
      </c>
      <c r="X5" s="9">
        <f t="shared" si="3"/>
        <v>2.9182537357163786E-2</v>
      </c>
      <c r="Y5" s="7"/>
    </row>
    <row r="6" spans="1:25" ht="14.5" x14ac:dyDescent="0.35">
      <c r="A6" s="14" t="s">
        <v>2</v>
      </c>
      <c r="B6" s="15" t="s">
        <v>23</v>
      </c>
      <c r="C6" s="15" t="s">
        <v>22</v>
      </c>
      <c r="D6" s="15" t="s">
        <v>6</v>
      </c>
      <c r="E6" s="16">
        <v>44562</v>
      </c>
      <c r="F6" s="16">
        <v>44690</v>
      </c>
      <c r="G6" s="23">
        <v>115000</v>
      </c>
      <c r="I6" s="4" t="s">
        <v>5</v>
      </c>
      <c r="J6" s="25">
        <v>23500</v>
      </c>
      <c r="K6" s="25">
        <v>23000</v>
      </c>
      <c r="L6" s="25">
        <v>23500</v>
      </c>
      <c r="M6" s="25">
        <v>70000</v>
      </c>
      <c r="N6" s="2" t="s">
        <v>102</v>
      </c>
      <c r="P6" s="2" t="s">
        <v>90</v>
      </c>
      <c r="Q6" s="2" t="s">
        <v>10</v>
      </c>
      <c r="R6" s="26">
        <f t="shared" si="0"/>
        <v>0</v>
      </c>
      <c r="T6" s="21" t="s">
        <v>103</v>
      </c>
      <c r="U6" s="8">
        <f t="shared" si="4"/>
        <v>42600</v>
      </c>
      <c r="V6" s="8">
        <f t="shared" si="1"/>
        <v>42000</v>
      </c>
      <c r="W6" s="9">
        <f t="shared" si="2"/>
        <v>2.5036732295033795E-2</v>
      </c>
      <c r="X6" s="9">
        <f t="shared" si="3"/>
        <v>2.4611778493993555E-2</v>
      </c>
      <c r="Y6" s="7"/>
    </row>
    <row r="7" spans="1:25" ht="14.5" x14ac:dyDescent="0.35">
      <c r="A7" s="17" t="s">
        <v>2</v>
      </c>
      <c r="B7" s="18" t="s">
        <v>25</v>
      </c>
      <c r="C7" s="18" t="s">
        <v>24</v>
      </c>
      <c r="D7" s="18" t="s">
        <v>6</v>
      </c>
      <c r="E7" s="19">
        <v>44562</v>
      </c>
      <c r="F7" s="19">
        <v>44690</v>
      </c>
      <c r="G7" s="24">
        <v>170000</v>
      </c>
      <c r="I7" s="4" t="s">
        <v>22</v>
      </c>
      <c r="J7" s="25">
        <v>115000</v>
      </c>
      <c r="K7" s="25">
        <v>115000</v>
      </c>
      <c r="L7" s="25">
        <v>115000</v>
      </c>
      <c r="M7" s="25">
        <v>345000</v>
      </c>
      <c r="N7" s="2" t="s">
        <v>100</v>
      </c>
      <c r="P7" s="2" t="s">
        <v>90</v>
      </c>
      <c r="Q7" s="2" t="s">
        <v>11</v>
      </c>
      <c r="R7" s="26">
        <f t="shared" si="0"/>
        <v>0</v>
      </c>
      <c r="T7" s="21" t="s">
        <v>104</v>
      </c>
      <c r="U7" s="8">
        <f t="shared" si="4"/>
        <v>16800</v>
      </c>
      <c r="V7" s="8">
        <f t="shared" si="1"/>
        <v>16900</v>
      </c>
      <c r="W7" s="9">
        <f t="shared" si="2"/>
        <v>9.8736409050837488E-3</v>
      </c>
      <c r="X7" s="9">
        <f t="shared" si="3"/>
        <v>9.9033108702021675E-3</v>
      </c>
      <c r="Y7" s="7"/>
    </row>
    <row r="8" spans="1:25" ht="14.5" x14ac:dyDescent="0.35">
      <c r="A8" s="14" t="s">
        <v>2</v>
      </c>
      <c r="B8" s="15" t="s">
        <v>29</v>
      </c>
      <c r="C8" s="15" t="s">
        <v>28</v>
      </c>
      <c r="D8" s="15" t="s">
        <v>6</v>
      </c>
      <c r="E8" s="16">
        <v>44562</v>
      </c>
      <c r="F8" s="16">
        <v>44690</v>
      </c>
      <c r="G8" s="23">
        <v>65000</v>
      </c>
      <c r="I8" s="4" t="s">
        <v>24</v>
      </c>
      <c r="J8" s="25">
        <v>170000</v>
      </c>
      <c r="K8" s="25">
        <v>170000</v>
      </c>
      <c r="L8" s="25">
        <v>170000</v>
      </c>
      <c r="M8" s="25">
        <v>510000</v>
      </c>
      <c r="N8" s="2" t="s">
        <v>100</v>
      </c>
      <c r="P8" s="2" t="s">
        <v>90</v>
      </c>
      <c r="Q8" s="2" t="s">
        <v>12</v>
      </c>
      <c r="R8" s="26">
        <f t="shared" si="0"/>
        <v>0</v>
      </c>
      <c r="T8" s="21" t="s">
        <v>105</v>
      </c>
      <c r="U8" s="8">
        <f t="shared" si="4"/>
        <v>4100</v>
      </c>
      <c r="V8" s="8">
        <f t="shared" si="1"/>
        <v>4100</v>
      </c>
      <c r="W8" s="9">
        <f t="shared" si="2"/>
        <v>2.4096385542168677E-3</v>
      </c>
      <c r="X8" s="9">
        <f t="shared" si="3"/>
        <v>2.4025783767946088E-3</v>
      </c>
      <c r="Y8" s="7"/>
    </row>
    <row r="9" spans="1:25" ht="14.5" x14ac:dyDescent="0.35">
      <c r="A9" s="17" t="s">
        <v>2</v>
      </c>
      <c r="B9" s="18" t="s">
        <v>31</v>
      </c>
      <c r="C9" s="18" t="s">
        <v>30</v>
      </c>
      <c r="D9" s="18" t="s">
        <v>6</v>
      </c>
      <c r="E9" s="19">
        <v>44562</v>
      </c>
      <c r="F9" s="19">
        <v>44690</v>
      </c>
      <c r="G9" s="24">
        <v>10600</v>
      </c>
      <c r="I9" s="4" t="s">
        <v>28</v>
      </c>
      <c r="J9" s="25">
        <v>65000</v>
      </c>
      <c r="K9" s="25">
        <v>65000</v>
      </c>
      <c r="L9" s="25">
        <v>65000</v>
      </c>
      <c r="M9" s="25">
        <v>195000</v>
      </c>
      <c r="N9" s="2" t="s">
        <v>100</v>
      </c>
      <c r="P9" s="2" t="s">
        <v>90</v>
      </c>
      <c r="Q9" s="2" t="s">
        <v>13</v>
      </c>
      <c r="R9" s="26">
        <f>_xlfn.XLOOKUP(Q9,I:I,J:J,0,0,1)</f>
        <v>6400</v>
      </c>
      <c r="T9" s="22"/>
      <c r="U9" s="7"/>
      <c r="V9" s="7"/>
      <c r="W9" s="7"/>
      <c r="X9" s="7"/>
      <c r="Y9" s="7"/>
    </row>
    <row r="10" spans="1:25" ht="14.5" x14ac:dyDescent="0.35">
      <c r="A10" s="14" t="s">
        <v>2</v>
      </c>
      <c r="B10" s="15" t="s">
        <v>34</v>
      </c>
      <c r="C10" s="15" t="s">
        <v>33</v>
      </c>
      <c r="D10" s="15" t="s">
        <v>6</v>
      </c>
      <c r="E10" s="16">
        <v>44562</v>
      </c>
      <c r="F10" s="16">
        <v>44690</v>
      </c>
      <c r="G10" s="23">
        <v>1100</v>
      </c>
      <c r="I10" s="4" t="s">
        <v>30</v>
      </c>
      <c r="J10" s="25">
        <v>10600</v>
      </c>
      <c r="K10" s="25">
        <v>10000</v>
      </c>
      <c r="L10" s="25">
        <v>10600</v>
      </c>
      <c r="M10" s="25">
        <v>31200</v>
      </c>
      <c r="N10" s="2" t="s">
        <v>103</v>
      </c>
      <c r="P10" s="2" t="s">
        <v>90</v>
      </c>
      <c r="Q10" s="2" t="s">
        <v>15</v>
      </c>
      <c r="R10" s="26">
        <f t="shared" si="0"/>
        <v>0</v>
      </c>
      <c r="T10" s="21" t="s">
        <v>1</v>
      </c>
      <c r="U10" s="10">
        <f>SUM(U3:U8)</f>
        <v>1701500</v>
      </c>
      <c r="V10" s="10">
        <f>SUM(V3:V8)</f>
        <v>1706500</v>
      </c>
      <c r="W10" s="7"/>
      <c r="X10" s="7"/>
      <c r="Y10" s="7"/>
    </row>
    <row r="11" spans="1:25" ht="14.5" x14ac:dyDescent="0.35">
      <c r="A11" s="17" t="s">
        <v>2</v>
      </c>
      <c r="B11" s="18" t="s">
        <v>36</v>
      </c>
      <c r="C11" s="18" t="s">
        <v>35</v>
      </c>
      <c r="D11" s="18" t="s">
        <v>6</v>
      </c>
      <c r="E11" s="19">
        <v>44562</v>
      </c>
      <c r="F11" s="19">
        <v>44690</v>
      </c>
      <c r="G11" s="24">
        <v>270000</v>
      </c>
      <c r="I11" s="4" t="s">
        <v>33</v>
      </c>
      <c r="J11" s="25">
        <v>1100</v>
      </c>
      <c r="K11" s="25">
        <v>1100</v>
      </c>
      <c r="L11" s="25">
        <v>1100</v>
      </c>
      <c r="M11" s="25">
        <v>3300</v>
      </c>
      <c r="N11" s="2" t="s">
        <v>102</v>
      </c>
      <c r="P11" s="2" t="s">
        <v>90</v>
      </c>
      <c r="Q11" s="2" t="s">
        <v>0</v>
      </c>
      <c r="R11" s="26">
        <f t="shared" si="0"/>
        <v>98000</v>
      </c>
      <c r="T11" s="22"/>
      <c r="U11" s="7"/>
      <c r="V11" s="7"/>
      <c r="W11" s="7"/>
      <c r="X11" s="7"/>
      <c r="Y11" s="7"/>
    </row>
    <row r="12" spans="1:25" ht="14.5" x14ac:dyDescent="0.35">
      <c r="A12" s="14" t="s">
        <v>2</v>
      </c>
      <c r="B12" s="15" t="s">
        <v>40</v>
      </c>
      <c r="C12" s="15" t="s">
        <v>39</v>
      </c>
      <c r="D12" s="15" t="s">
        <v>6</v>
      </c>
      <c r="E12" s="16">
        <v>44562</v>
      </c>
      <c r="F12" s="16">
        <v>44690</v>
      </c>
      <c r="G12" s="23">
        <v>1400</v>
      </c>
      <c r="I12" s="4" t="s">
        <v>35</v>
      </c>
      <c r="J12" s="25">
        <v>270000</v>
      </c>
      <c r="K12" s="25">
        <v>270000</v>
      </c>
      <c r="L12" s="25">
        <v>270000</v>
      </c>
      <c r="M12" s="25">
        <v>810000</v>
      </c>
      <c r="N12" s="2" t="s">
        <v>100</v>
      </c>
      <c r="P12" s="2" t="s">
        <v>90</v>
      </c>
      <c r="Q12" s="2" t="s">
        <v>17</v>
      </c>
      <c r="R12" s="26">
        <f t="shared" si="0"/>
        <v>15000</v>
      </c>
      <c r="T12" s="21" t="s">
        <v>106</v>
      </c>
      <c r="U12" s="10">
        <f>U10-V10</f>
        <v>-5000</v>
      </c>
      <c r="V12" s="7"/>
      <c r="W12" s="7"/>
      <c r="X12" s="7"/>
      <c r="Y12" s="7"/>
    </row>
    <row r="13" spans="1:25" ht="14.5" x14ac:dyDescent="0.35">
      <c r="A13" s="17" t="s">
        <v>2</v>
      </c>
      <c r="B13" s="18" t="s">
        <v>45</v>
      </c>
      <c r="C13" s="18" t="s">
        <v>44</v>
      </c>
      <c r="D13" s="18" t="s">
        <v>6</v>
      </c>
      <c r="E13" s="19">
        <v>44562</v>
      </c>
      <c r="F13" s="19">
        <v>44690</v>
      </c>
      <c r="G13" s="24">
        <v>900</v>
      </c>
      <c r="I13" s="4" t="s">
        <v>39</v>
      </c>
      <c r="J13" s="25">
        <v>1400</v>
      </c>
      <c r="K13" s="25">
        <v>1400</v>
      </c>
      <c r="L13" s="25">
        <v>1400</v>
      </c>
      <c r="M13" s="25">
        <v>4200</v>
      </c>
      <c r="N13" s="2" t="s">
        <v>100</v>
      </c>
      <c r="P13" s="2" t="s">
        <v>90</v>
      </c>
      <c r="Q13" s="2" t="s">
        <v>5</v>
      </c>
      <c r="R13" s="26">
        <f t="shared" si="0"/>
        <v>23500</v>
      </c>
    </row>
    <row r="14" spans="1:25" ht="14.5" x14ac:dyDescent="0.35">
      <c r="A14" s="14" t="s">
        <v>2</v>
      </c>
      <c r="B14" s="15" t="s">
        <v>48</v>
      </c>
      <c r="C14" s="15" t="s">
        <v>47</v>
      </c>
      <c r="D14" s="15" t="s">
        <v>6</v>
      </c>
      <c r="E14" s="16">
        <v>44562</v>
      </c>
      <c r="F14" s="16">
        <v>44690</v>
      </c>
      <c r="G14" s="23">
        <v>37000</v>
      </c>
      <c r="I14" s="4" t="s">
        <v>44</v>
      </c>
      <c r="J14" s="25">
        <v>900</v>
      </c>
      <c r="K14" s="25">
        <v>900</v>
      </c>
      <c r="L14" s="25">
        <v>900</v>
      </c>
      <c r="M14" s="25">
        <v>2700</v>
      </c>
      <c r="N14" s="2" t="s">
        <v>104</v>
      </c>
      <c r="P14" s="2" t="s">
        <v>90</v>
      </c>
      <c r="Q14" s="2" t="s">
        <v>20</v>
      </c>
      <c r="R14" s="26">
        <f t="shared" si="0"/>
        <v>0</v>
      </c>
    </row>
    <row r="15" spans="1:25" ht="14.5" x14ac:dyDescent="0.35">
      <c r="A15" s="17" t="s">
        <v>2</v>
      </c>
      <c r="B15" s="18" t="s">
        <v>50</v>
      </c>
      <c r="C15" s="18" t="s">
        <v>49</v>
      </c>
      <c r="D15" s="18" t="s">
        <v>6</v>
      </c>
      <c r="E15" s="19">
        <v>44562</v>
      </c>
      <c r="F15" s="19">
        <v>44690</v>
      </c>
      <c r="G15" s="24">
        <v>15900</v>
      </c>
      <c r="I15" s="4" t="s">
        <v>47</v>
      </c>
      <c r="J15" s="25">
        <v>37000</v>
      </c>
      <c r="K15" s="25">
        <v>37000</v>
      </c>
      <c r="L15" s="25">
        <v>37000</v>
      </c>
      <c r="M15" s="25">
        <v>111000</v>
      </c>
      <c r="N15" s="2" t="s">
        <v>101</v>
      </c>
      <c r="P15" s="2" t="s">
        <v>90</v>
      </c>
      <c r="Q15" s="2" t="s">
        <v>21</v>
      </c>
      <c r="R15" s="26">
        <f t="shared" si="0"/>
        <v>0</v>
      </c>
    </row>
    <row r="16" spans="1:25" ht="14.5" x14ac:dyDescent="0.35">
      <c r="A16" s="14" t="s">
        <v>2</v>
      </c>
      <c r="B16" s="15" t="s">
        <v>53</v>
      </c>
      <c r="C16" s="15" t="s">
        <v>52</v>
      </c>
      <c r="D16" s="15" t="s">
        <v>6</v>
      </c>
      <c r="E16" s="16">
        <v>44562</v>
      </c>
      <c r="F16" s="16">
        <v>44690</v>
      </c>
      <c r="G16" s="23">
        <v>51000</v>
      </c>
      <c r="I16" s="4" t="s">
        <v>49</v>
      </c>
      <c r="J16" s="25">
        <v>15900</v>
      </c>
      <c r="K16" s="25">
        <v>16000</v>
      </c>
      <c r="L16" s="25">
        <v>15900</v>
      </c>
      <c r="M16" s="25">
        <v>47800</v>
      </c>
      <c r="N16" s="2" t="s">
        <v>104</v>
      </c>
      <c r="P16" s="2" t="s">
        <v>90</v>
      </c>
      <c r="Q16" s="2" t="s">
        <v>22</v>
      </c>
      <c r="R16" s="26">
        <f t="shared" si="0"/>
        <v>115000</v>
      </c>
    </row>
    <row r="17" spans="1:18" ht="14.5" x14ac:dyDescent="0.35">
      <c r="A17" s="17" t="s">
        <v>2</v>
      </c>
      <c r="B17" s="18" t="s">
        <v>55</v>
      </c>
      <c r="C17" s="18" t="s">
        <v>54</v>
      </c>
      <c r="D17" s="18" t="s">
        <v>6</v>
      </c>
      <c r="E17" s="19">
        <v>44562</v>
      </c>
      <c r="F17" s="19">
        <v>44690</v>
      </c>
      <c r="G17" s="24">
        <v>4100</v>
      </c>
      <c r="I17" s="4" t="s">
        <v>52</v>
      </c>
      <c r="J17" s="25">
        <v>51000</v>
      </c>
      <c r="K17" s="25">
        <v>51000</v>
      </c>
      <c r="L17" s="25">
        <v>51000</v>
      </c>
      <c r="M17" s="25">
        <v>153000</v>
      </c>
      <c r="N17" s="2" t="s">
        <v>101</v>
      </c>
      <c r="P17" s="2" t="s">
        <v>90</v>
      </c>
      <c r="Q17" s="2" t="s">
        <v>24</v>
      </c>
      <c r="R17" s="26">
        <f t="shared" si="0"/>
        <v>170000</v>
      </c>
    </row>
    <row r="18" spans="1:18" ht="14.5" x14ac:dyDescent="0.35">
      <c r="A18" s="14" t="s">
        <v>2</v>
      </c>
      <c r="B18" s="15" t="s">
        <v>57</v>
      </c>
      <c r="C18" s="15" t="s">
        <v>56</v>
      </c>
      <c r="D18" s="15" t="s">
        <v>6</v>
      </c>
      <c r="E18" s="16">
        <v>44562</v>
      </c>
      <c r="F18" s="16">
        <v>44690</v>
      </c>
      <c r="G18" s="23">
        <v>105000</v>
      </c>
      <c r="I18" s="4" t="s">
        <v>54</v>
      </c>
      <c r="J18" s="25">
        <v>4100</v>
      </c>
      <c r="K18" s="25">
        <v>4100</v>
      </c>
      <c r="L18" s="25">
        <v>4100</v>
      </c>
      <c r="M18" s="25">
        <v>12300</v>
      </c>
      <c r="N18" s="2" t="s">
        <v>105</v>
      </c>
      <c r="P18" s="2" t="s">
        <v>90</v>
      </c>
      <c r="Q18" s="2" t="s">
        <v>3</v>
      </c>
      <c r="R18" s="26">
        <f t="shared" si="0"/>
        <v>0</v>
      </c>
    </row>
    <row r="19" spans="1:18" ht="14.5" x14ac:dyDescent="0.35">
      <c r="A19" s="17" t="s">
        <v>2</v>
      </c>
      <c r="B19" s="18" t="s">
        <v>59</v>
      </c>
      <c r="C19" s="18" t="s">
        <v>58</v>
      </c>
      <c r="D19" s="18" t="s">
        <v>6</v>
      </c>
      <c r="E19" s="19">
        <v>44562</v>
      </c>
      <c r="F19" s="19">
        <v>44690</v>
      </c>
      <c r="G19" s="24">
        <v>300</v>
      </c>
      <c r="I19" s="4" t="s">
        <v>56</v>
      </c>
      <c r="J19" s="25">
        <v>105000</v>
      </c>
      <c r="K19" s="25">
        <v>105000</v>
      </c>
      <c r="L19" s="25">
        <v>105000</v>
      </c>
      <c r="M19" s="25">
        <v>315000</v>
      </c>
      <c r="N19" s="2" t="s">
        <v>100</v>
      </c>
      <c r="P19" s="2" t="s">
        <v>90</v>
      </c>
      <c r="Q19" s="2" t="s">
        <v>26</v>
      </c>
      <c r="R19" s="26">
        <f t="shared" si="0"/>
        <v>0</v>
      </c>
    </row>
    <row r="20" spans="1:18" ht="14.5" x14ac:dyDescent="0.35">
      <c r="A20" s="14" t="s">
        <v>2</v>
      </c>
      <c r="B20" s="15" t="s">
        <v>67</v>
      </c>
      <c r="C20" s="15" t="s">
        <v>66</v>
      </c>
      <c r="D20" s="15" t="s">
        <v>6</v>
      </c>
      <c r="E20" s="16">
        <v>44562</v>
      </c>
      <c r="F20" s="16">
        <v>44690</v>
      </c>
      <c r="G20" s="23">
        <v>1100</v>
      </c>
      <c r="I20" s="4" t="s">
        <v>58</v>
      </c>
      <c r="J20" s="25">
        <v>300</v>
      </c>
      <c r="K20" s="25">
        <v>300</v>
      </c>
      <c r="L20" s="25">
        <v>300</v>
      </c>
      <c r="M20" s="25">
        <v>900</v>
      </c>
      <c r="N20" s="2" t="s">
        <v>100</v>
      </c>
      <c r="P20" s="2" t="s">
        <v>90</v>
      </c>
      <c r="Q20" s="2" t="s">
        <v>27</v>
      </c>
      <c r="R20" s="26">
        <f t="shared" si="0"/>
        <v>0</v>
      </c>
    </row>
    <row r="21" spans="1:18" ht="14.5" x14ac:dyDescent="0.35">
      <c r="A21" s="17" t="s">
        <v>2</v>
      </c>
      <c r="B21" s="18" t="s">
        <v>70</v>
      </c>
      <c r="C21" s="18" t="s">
        <v>69</v>
      </c>
      <c r="D21" s="18" t="s">
        <v>6</v>
      </c>
      <c r="E21" s="19">
        <v>44562</v>
      </c>
      <c r="F21" s="19">
        <v>44690</v>
      </c>
      <c r="G21" s="24">
        <v>32000</v>
      </c>
      <c r="I21" s="4" t="s">
        <v>66</v>
      </c>
      <c r="J21" s="25">
        <v>1100</v>
      </c>
      <c r="K21" s="25">
        <v>1100</v>
      </c>
      <c r="L21" s="25">
        <v>1100</v>
      </c>
      <c r="M21" s="25">
        <v>3300</v>
      </c>
      <c r="N21" s="2" t="s">
        <v>102</v>
      </c>
      <c r="P21" s="2" t="s">
        <v>90</v>
      </c>
      <c r="Q21" s="2" t="s">
        <v>28</v>
      </c>
      <c r="R21" s="26">
        <f t="shared" si="0"/>
        <v>65000</v>
      </c>
    </row>
    <row r="22" spans="1:18" ht="14.5" x14ac:dyDescent="0.35">
      <c r="A22" s="14" t="s">
        <v>2</v>
      </c>
      <c r="B22" s="15" t="s">
        <v>72</v>
      </c>
      <c r="C22" s="15" t="s">
        <v>71</v>
      </c>
      <c r="D22" s="15" t="s">
        <v>6</v>
      </c>
      <c r="E22" s="16">
        <v>44562</v>
      </c>
      <c r="F22" s="16">
        <v>44690</v>
      </c>
      <c r="G22" s="23">
        <v>185000</v>
      </c>
      <c r="I22" s="4" t="s">
        <v>69</v>
      </c>
      <c r="J22" s="25">
        <v>32000</v>
      </c>
      <c r="K22" s="25">
        <v>32000</v>
      </c>
      <c r="L22" s="25">
        <v>32000</v>
      </c>
      <c r="M22" s="25">
        <v>96000</v>
      </c>
      <c r="N22" s="2" t="s">
        <v>103</v>
      </c>
      <c r="P22" s="2" t="s">
        <v>90</v>
      </c>
      <c r="Q22" s="2" t="s">
        <v>30</v>
      </c>
      <c r="R22" s="26">
        <f t="shared" si="0"/>
        <v>10600</v>
      </c>
    </row>
    <row r="23" spans="1:18" ht="14.5" x14ac:dyDescent="0.35">
      <c r="A23" s="17" t="s">
        <v>2</v>
      </c>
      <c r="B23" s="18" t="s">
        <v>75</v>
      </c>
      <c r="C23" s="18" t="s">
        <v>74</v>
      </c>
      <c r="D23" s="18" t="s">
        <v>6</v>
      </c>
      <c r="E23" s="19">
        <v>44562</v>
      </c>
      <c r="F23" s="19">
        <v>44690</v>
      </c>
      <c r="G23" s="24">
        <v>3200</v>
      </c>
      <c r="I23" s="4" t="s">
        <v>71</v>
      </c>
      <c r="J23" s="25">
        <v>185000</v>
      </c>
      <c r="K23" s="25">
        <v>185000</v>
      </c>
      <c r="L23" s="25">
        <v>185000</v>
      </c>
      <c r="M23" s="25">
        <v>555000</v>
      </c>
      <c r="N23" s="2" t="s">
        <v>100</v>
      </c>
      <c r="P23" s="2" t="s">
        <v>90</v>
      </c>
      <c r="Q23" s="2" t="s">
        <v>32</v>
      </c>
      <c r="R23" s="26">
        <f t="shared" si="0"/>
        <v>0</v>
      </c>
    </row>
    <row r="24" spans="1:18" ht="14.5" x14ac:dyDescent="0.35">
      <c r="A24" s="14" t="s">
        <v>2</v>
      </c>
      <c r="B24" s="15" t="s">
        <v>78</v>
      </c>
      <c r="C24" s="15" t="s">
        <v>77</v>
      </c>
      <c r="D24" s="15" t="s">
        <v>6</v>
      </c>
      <c r="E24" s="16">
        <v>44562</v>
      </c>
      <c r="F24" s="16">
        <v>44690</v>
      </c>
      <c r="G24" s="23">
        <v>490000</v>
      </c>
      <c r="I24" s="4" t="s">
        <v>74</v>
      </c>
      <c r="J24" s="25">
        <v>3200</v>
      </c>
      <c r="K24" s="25">
        <v>3200</v>
      </c>
      <c r="L24" s="25">
        <v>3200</v>
      </c>
      <c r="M24" s="25">
        <v>9600</v>
      </c>
      <c r="N24" s="2" t="s">
        <v>102</v>
      </c>
      <c r="P24" s="2" t="s">
        <v>90</v>
      </c>
      <c r="Q24" s="2" t="s">
        <v>33</v>
      </c>
      <c r="R24" s="26">
        <f t="shared" si="0"/>
        <v>1100</v>
      </c>
    </row>
    <row r="25" spans="1:18" ht="14.5" x14ac:dyDescent="0.35">
      <c r="A25" s="17" t="s">
        <v>2</v>
      </c>
      <c r="B25" s="18" t="s">
        <v>78</v>
      </c>
      <c r="C25" s="18" t="s">
        <v>77</v>
      </c>
      <c r="D25" s="18" t="s">
        <v>6</v>
      </c>
      <c r="E25" s="19">
        <v>44197</v>
      </c>
      <c r="F25" s="19">
        <v>44690</v>
      </c>
      <c r="G25" s="24">
        <v>490000</v>
      </c>
      <c r="I25" s="4" t="s">
        <v>77</v>
      </c>
      <c r="J25" s="25">
        <v>490000</v>
      </c>
      <c r="K25" s="25">
        <v>495000</v>
      </c>
      <c r="L25" s="25">
        <v>490000</v>
      </c>
      <c r="M25" s="25">
        <v>1475000</v>
      </c>
      <c r="N25" s="2" t="s">
        <v>100</v>
      </c>
      <c r="P25" s="2" t="s">
        <v>90</v>
      </c>
      <c r="Q25" s="2" t="s">
        <v>35</v>
      </c>
      <c r="R25" s="26">
        <f t="shared" si="0"/>
        <v>270000</v>
      </c>
    </row>
    <row r="26" spans="1:18" ht="14.5" x14ac:dyDescent="0.35">
      <c r="A26" s="14" t="s">
        <v>2</v>
      </c>
      <c r="B26" s="15" t="s">
        <v>75</v>
      </c>
      <c r="C26" s="15" t="s">
        <v>74</v>
      </c>
      <c r="D26" s="15" t="s">
        <v>6</v>
      </c>
      <c r="E26" s="16">
        <v>44197</v>
      </c>
      <c r="F26" s="16">
        <v>44690</v>
      </c>
      <c r="G26" s="23">
        <v>3200</v>
      </c>
      <c r="I26" s="4" t="s">
        <v>92</v>
      </c>
      <c r="J26" s="25">
        <v>1701500</v>
      </c>
      <c r="K26" s="25">
        <v>1706500</v>
      </c>
      <c r="L26" s="25">
        <v>1701500</v>
      </c>
      <c r="M26" s="25">
        <v>5109500</v>
      </c>
      <c r="P26" s="2" t="s">
        <v>90</v>
      </c>
      <c r="Q26" s="2" t="s">
        <v>37</v>
      </c>
      <c r="R26" s="26">
        <f t="shared" si="0"/>
        <v>0</v>
      </c>
    </row>
    <row r="27" spans="1:18" ht="14.5" x14ac:dyDescent="0.35">
      <c r="A27" s="17" t="s">
        <v>2</v>
      </c>
      <c r="B27" s="18" t="s">
        <v>72</v>
      </c>
      <c r="C27" s="18" t="s">
        <v>71</v>
      </c>
      <c r="D27" s="18" t="s">
        <v>6</v>
      </c>
      <c r="E27" s="19">
        <v>44197</v>
      </c>
      <c r="F27" s="19">
        <v>44690</v>
      </c>
      <c r="G27" s="24">
        <v>185000</v>
      </c>
      <c r="P27" s="2" t="s">
        <v>90</v>
      </c>
      <c r="Q27" s="2" t="s">
        <v>38</v>
      </c>
      <c r="R27" s="26">
        <f t="shared" si="0"/>
        <v>0</v>
      </c>
    </row>
    <row r="28" spans="1:18" ht="14.5" x14ac:dyDescent="0.35">
      <c r="A28" s="14" t="s">
        <v>2</v>
      </c>
      <c r="B28" s="15" t="s">
        <v>70</v>
      </c>
      <c r="C28" s="15" t="s">
        <v>69</v>
      </c>
      <c r="D28" s="15" t="s">
        <v>6</v>
      </c>
      <c r="E28" s="16">
        <v>44197</v>
      </c>
      <c r="F28" s="16">
        <v>44690</v>
      </c>
      <c r="G28" s="23">
        <v>32000</v>
      </c>
      <c r="P28" s="2" t="s">
        <v>90</v>
      </c>
      <c r="Q28" s="2" t="s">
        <v>39</v>
      </c>
      <c r="R28" s="26">
        <f t="shared" si="0"/>
        <v>1400</v>
      </c>
    </row>
    <row r="29" spans="1:18" ht="14.5" x14ac:dyDescent="0.35">
      <c r="A29" s="17" t="s">
        <v>2</v>
      </c>
      <c r="B29" s="18" t="s">
        <v>67</v>
      </c>
      <c r="C29" s="18" t="s">
        <v>66</v>
      </c>
      <c r="D29" s="18" t="s">
        <v>6</v>
      </c>
      <c r="E29" s="19">
        <v>44197</v>
      </c>
      <c r="F29" s="19">
        <v>44690</v>
      </c>
      <c r="G29" s="24">
        <v>1100</v>
      </c>
      <c r="P29" s="2" t="s">
        <v>90</v>
      </c>
      <c r="Q29" s="2" t="s">
        <v>41</v>
      </c>
      <c r="R29" s="26">
        <f t="shared" si="0"/>
        <v>0</v>
      </c>
    </row>
    <row r="30" spans="1:18" ht="14.5" x14ac:dyDescent="0.35">
      <c r="A30" s="14" t="s">
        <v>2</v>
      </c>
      <c r="B30" s="15" t="s">
        <v>59</v>
      </c>
      <c r="C30" s="15" t="s">
        <v>58</v>
      </c>
      <c r="D30" s="15" t="s">
        <v>6</v>
      </c>
      <c r="E30" s="16">
        <v>44197</v>
      </c>
      <c r="F30" s="16">
        <v>44690</v>
      </c>
      <c r="G30" s="23">
        <v>300</v>
      </c>
      <c r="P30" s="2" t="s">
        <v>90</v>
      </c>
      <c r="Q30" s="2" t="s">
        <v>42</v>
      </c>
      <c r="R30" s="26">
        <f t="shared" si="0"/>
        <v>0</v>
      </c>
    </row>
    <row r="31" spans="1:18" ht="14.5" x14ac:dyDescent="0.35">
      <c r="A31" s="17" t="s">
        <v>2</v>
      </c>
      <c r="B31" s="18" t="s">
        <v>57</v>
      </c>
      <c r="C31" s="18" t="s">
        <v>56</v>
      </c>
      <c r="D31" s="18" t="s">
        <v>6</v>
      </c>
      <c r="E31" s="19">
        <v>44197</v>
      </c>
      <c r="F31" s="19">
        <v>44690</v>
      </c>
      <c r="G31" s="24">
        <v>105000</v>
      </c>
      <c r="P31" s="2" t="s">
        <v>90</v>
      </c>
      <c r="Q31" s="2" t="s">
        <v>43</v>
      </c>
      <c r="R31" s="26">
        <f t="shared" si="0"/>
        <v>0</v>
      </c>
    </row>
    <row r="32" spans="1:18" ht="14.5" x14ac:dyDescent="0.35">
      <c r="A32" s="14" t="s">
        <v>2</v>
      </c>
      <c r="B32" s="15" t="s">
        <v>55</v>
      </c>
      <c r="C32" s="15" t="s">
        <v>54</v>
      </c>
      <c r="D32" s="15" t="s">
        <v>6</v>
      </c>
      <c r="E32" s="16">
        <v>44197</v>
      </c>
      <c r="F32" s="16">
        <v>44690</v>
      </c>
      <c r="G32" s="23">
        <v>4100</v>
      </c>
      <c r="P32" s="2" t="s">
        <v>90</v>
      </c>
      <c r="Q32" s="2" t="s">
        <v>44</v>
      </c>
      <c r="R32" s="26">
        <f t="shared" si="0"/>
        <v>900</v>
      </c>
    </row>
    <row r="33" spans="1:18" ht="14.5" x14ac:dyDescent="0.35">
      <c r="A33" s="17" t="s">
        <v>2</v>
      </c>
      <c r="B33" s="18" t="s">
        <v>53</v>
      </c>
      <c r="C33" s="18" t="s">
        <v>52</v>
      </c>
      <c r="D33" s="18" t="s">
        <v>6</v>
      </c>
      <c r="E33" s="19">
        <v>44197</v>
      </c>
      <c r="F33" s="19">
        <v>44690</v>
      </c>
      <c r="G33" s="24">
        <v>51000</v>
      </c>
      <c r="P33" s="2" t="s">
        <v>90</v>
      </c>
      <c r="Q33" s="2" t="s">
        <v>46</v>
      </c>
      <c r="R33" s="26">
        <f t="shared" si="0"/>
        <v>0</v>
      </c>
    </row>
    <row r="34" spans="1:18" ht="14.5" x14ac:dyDescent="0.35">
      <c r="A34" s="14" t="s">
        <v>2</v>
      </c>
      <c r="B34" s="15" t="s">
        <v>50</v>
      </c>
      <c r="C34" s="15" t="s">
        <v>49</v>
      </c>
      <c r="D34" s="15" t="s">
        <v>6</v>
      </c>
      <c r="E34" s="16">
        <v>44197</v>
      </c>
      <c r="F34" s="16">
        <v>44690</v>
      </c>
      <c r="G34" s="23">
        <v>15900</v>
      </c>
      <c r="P34" s="2" t="s">
        <v>90</v>
      </c>
      <c r="Q34" s="2" t="s">
        <v>47</v>
      </c>
      <c r="R34" s="26">
        <f t="shared" ref="R34:R59" si="5">_xlfn.XLOOKUP(Q34,I:I,J:J,0,0,1)</f>
        <v>37000</v>
      </c>
    </row>
    <row r="35" spans="1:18" ht="14.5" x14ac:dyDescent="0.35">
      <c r="A35" s="17" t="s">
        <v>2</v>
      </c>
      <c r="B35" s="18" t="s">
        <v>48</v>
      </c>
      <c r="C35" s="18" t="s">
        <v>47</v>
      </c>
      <c r="D35" s="18" t="s">
        <v>6</v>
      </c>
      <c r="E35" s="19">
        <v>44197</v>
      </c>
      <c r="F35" s="19">
        <v>44690</v>
      </c>
      <c r="G35" s="24">
        <v>37000</v>
      </c>
      <c r="P35" s="2" t="s">
        <v>90</v>
      </c>
      <c r="Q35" s="2" t="s">
        <v>49</v>
      </c>
      <c r="R35" s="26">
        <f t="shared" si="5"/>
        <v>15900</v>
      </c>
    </row>
    <row r="36" spans="1:18" ht="14.5" x14ac:dyDescent="0.35">
      <c r="A36" s="14" t="s">
        <v>2</v>
      </c>
      <c r="B36" s="15" t="s">
        <v>45</v>
      </c>
      <c r="C36" s="15" t="s">
        <v>44</v>
      </c>
      <c r="D36" s="15" t="s">
        <v>6</v>
      </c>
      <c r="E36" s="16">
        <v>44197</v>
      </c>
      <c r="F36" s="16">
        <v>44690</v>
      </c>
      <c r="G36" s="23">
        <v>900</v>
      </c>
      <c r="P36" s="2" t="s">
        <v>90</v>
      </c>
      <c r="Q36" s="2" t="s">
        <v>51</v>
      </c>
      <c r="R36" s="26">
        <f t="shared" si="5"/>
        <v>0</v>
      </c>
    </row>
    <row r="37" spans="1:18" ht="14.5" x14ac:dyDescent="0.35">
      <c r="A37" s="17" t="s">
        <v>2</v>
      </c>
      <c r="B37" s="18" t="s">
        <v>40</v>
      </c>
      <c r="C37" s="18" t="s">
        <v>39</v>
      </c>
      <c r="D37" s="18" t="s">
        <v>6</v>
      </c>
      <c r="E37" s="19">
        <v>44197</v>
      </c>
      <c r="F37" s="19">
        <v>44690</v>
      </c>
      <c r="G37" s="24">
        <v>1400</v>
      </c>
      <c r="P37" s="2" t="s">
        <v>90</v>
      </c>
      <c r="Q37" s="2" t="s">
        <v>52</v>
      </c>
      <c r="R37" s="26">
        <f t="shared" si="5"/>
        <v>51000</v>
      </c>
    </row>
    <row r="38" spans="1:18" ht="14.5" x14ac:dyDescent="0.35">
      <c r="A38" s="14" t="s">
        <v>2</v>
      </c>
      <c r="B38" s="15" t="s">
        <v>36</v>
      </c>
      <c r="C38" s="15" t="s">
        <v>35</v>
      </c>
      <c r="D38" s="15" t="s">
        <v>6</v>
      </c>
      <c r="E38" s="16">
        <v>44197</v>
      </c>
      <c r="F38" s="16">
        <v>44690</v>
      </c>
      <c r="G38" s="23">
        <v>270000</v>
      </c>
      <c r="P38" s="2" t="s">
        <v>90</v>
      </c>
      <c r="Q38" s="2" t="s">
        <v>54</v>
      </c>
      <c r="R38" s="26">
        <f t="shared" si="5"/>
        <v>4100</v>
      </c>
    </row>
    <row r="39" spans="1:18" ht="14.5" x14ac:dyDescent="0.35">
      <c r="A39" s="17" t="s">
        <v>2</v>
      </c>
      <c r="B39" s="18" t="s">
        <v>34</v>
      </c>
      <c r="C39" s="18" t="s">
        <v>33</v>
      </c>
      <c r="D39" s="18" t="s">
        <v>6</v>
      </c>
      <c r="E39" s="19">
        <v>44197</v>
      </c>
      <c r="F39" s="19">
        <v>44690</v>
      </c>
      <c r="G39" s="24">
        <v>1100</v>
      </c>
      <c r="P39" s="2" t="s">
        <v>90</v>
      </c>
      <c r="Q39" s="2" t="s">
        <v>91</v>
      </c>
      <c r="R39" s="26">
        <f t="shared" si="5"/>
        <v>0</v>
      </c>
    </row>
    <row r="40" spans="1:18" ht="14.5" x14ac:dyDescent="0.35">
      <c r="A40" s="14" t="s">
        <v>2</v>
      </c>
      <c r="B40" s="15" t="s">
        <v>31</v>
      </c>
      <c r="C40" s="15" t="s">
        <v>30</v>
      </c>
      <c r="D40" s="15" t="s">
        <v>6</v>
      </c>
      <c r="E40" s="16">
        <v>44197</v>
      </c>
      <c r="F40" s="16">
        <v>44690</v>
      </c>
      <c r="G40" s="23">
        <v>10600</v>
      </c>
      <c r="P40" s="2" t="s">
        <v>90</v>
      </c>
      <c r="Q40" s="2" t="s">
        <v>56</v>
      </c>
      <c r="R40" s="26">
        <f t="shared" si="5"/>
        <v>105000</v>
      </c>
    </row>
    <row r="41" spans="1:18" ht="14.5" x14ac:dyDescent="0.35">
      <c r="A41" s="17" t="s">
        <v>2</v>
      </c>
      <c r="B41" s="18" t="s">
        <v>29</v>
      </c>
      <c r="C41" s="18" t="s">
        <v>28</v>
      </c>
      <c r="D41" s="18" t="s">
        <v>6</v>
      </c>
      <c r="E41" s="19">
        <v>44197</v>
      </c>
      <c r="F41" s="19">
        <v>44690</v>
      </c>
      <c r="G41" s="24">
        <v>65000</v>
      </c>
      <c r="P41" s="2" t="s">
        <v>90</v>
      </c>
      <c r="Q41" s="2" t="s">
        <v>58</v>
      </c>
      <c r="R41" s="26">
        <f t="shared" si="5"/>
        <v>300</v>
      </c>
    </row>
    <row r="42" spans="1:18" ht="14.5" x14ac:dyDescent="0.35">
      <c r="A42" s="14" t="s">
        <v>2</v>
      </c>
      <c r="B42" s="15" t="s">
        <v>25</v>
      </c>
      <c r="C42" s="15" t="s">
        <v>24</v>
      </c>
      <c r="D42" s="15" t="s">
        <v>6</v>
      </c>
      <c r="E42" s="16">
        <v>44197</v>
      </c>
      <c r="F42" s="16">
        <v>44690</v>
      </c>
      <c r="G42" s="23">
        <v>170000</v>
      </c>
      <c r="P42" s="2" t="s">
        <v>90</v>
      </c>
      <c r="Q42" s="2" t="s">
        <v>60</v>
      </c>
      <c r="R42" s="26">
        <f t="shared" si="5"/>
        <v>0</v>
      </c>
    </row>
    <row r="43" spans="1:18" ht="14.5" x14ac:dyDescent="0.35">
      <c r="A43" s="17" t="s">
        <v>2</v>
      </c>
      <c r="B43" s="18" t="s">
        <v>23</v>
      </c>
      <c r="C43" s="18" t="s">
        <v>22</v>
      </c>
      <c r="D43" s="18" t="s">
        <v>6</v>
      </c>
      <c r="E43" s="19">
        <v>44197</v>
      </c>
      <c r="F43" s="19">
        <v>44690</v>
      </c>
      <c r="G43" s="24">
        <v>115000</v>
      </c>
      <c r="P43" s="2" t="s">
        <v>90</v>
      </c>
      <c r="Q43" s="2" t="s">
        <v>61</v>
      </c>
      <c r="R43" s="26">
        <f t="shared" si="5"/>
        <v>0</v>
      </c>
    </row>
    <row r="44" spans="1:18" ht="14.5" x14ac:dyDescent="0.35">
      <c r="A44" s="14" t="s">
        <v>2</v>
      </c>
      <c r="B44" s="15" t="s">
        <v>19</v>
      </c>
      <c r="C44" s="15" t="s">
        <v>5</v>
      </c>
      <c r="D44" s="15" t="s">
        <v>6</v>
      </c>
      <c r="E44" s="16">
        <v>44197</v>
      </c>
      <c r="F44" s="16">
        <v>44690</v>
      </c>
      <c r="G44" s="23">
        <v>23500</v>
      </c>
      <c r="P44" s="2" t="s">
        <v>90</v>
      </c>
      <c r="Q44" s="2" t="s">
        <v>62</v>
      </c>
      <c r="R44" s="26">
        <f t="shared" si="5"/>
        <v>0</v>
      </c>
    </row>
    <row r="45" spans="1:18" ht="14.5" x14ac:dyDescent="0.35">
      <c r="A45" s="17" t="s">
        <v>2</v>
      </c>
      <c r="B45" s="18" t="s">
        <v>18</v>
      </c>
      <c r="C45" s="18" t="s">
        <v>17</v>
      </c>
      <c r="D45" s="18" t="s">
        <v>6</v>
      </c>
      <c r="E45" s="19">
        <v>44197</v>
      </c>
      <c r="F45" s="19">
        <v>44690</v>
      </c>
      <c r="G45" s="24">
        <v>15000</v>
      </c>
      <c r="P45" s="2" t="s">
        <v>90</v>
      </c>
      <c r="Q45" s="2" t="s">
        <v>63</v>
      </c>
      <c r="R45" s="26">
        <f t="shared" si="5"/>
        <v>0</v>
      </c>
    </row>
    <row r="46" spans="1:18" ht="14.5" x14ac:dyDescent="0.35">
      <c r="A46" s="14" t="s">
        <v>2</v>
      </c>
      <c r="B46" s="15" t="s">
        <v>16</v>
      </c>
      <c r="C46" s="15" t="s">
        <v>0</v>
      </c>
      <c r="D46" s="15" t="s">
        <v>6</v>
      </c>
      <c r="E46" s="16">
        <v>44197</v>
      </c>
      <c r="F46" s="16">
        <v>44690</v>
      </c>
      <c r="G46" s="23">
        <v>98000</v>
      </c>
      <c r="P46" s="2" t="s">
        <v>90</v>
      </c>
      <c r="Q46" s="2" t="s">
        <v>64</v>
      </c>
      <c r="R46" s="26">
        <f t="shared" si="5"/>
        <v>0</v>
      </c>
    </row>
    <row r="47" spans="1:18" ht="14.5" x14ac:dyDescent="0.35">
      <c r="A47" s="17" t="s">
        <v>2</v>
      </c>
      <c r="B47" s="18" t="s">
        <v>14</v>
      </c>
      <c r="C47" s="18" t="s">
        <v>13</v>
      </c>
      <c r="D47" s="18" t="s">
        <v>6</v>
      </c>
      <c r="E47" s="19">
        <v>44197</v>
      </c>
      <c r="F47" s="19">
        <v>44690</v>
      </c>
      <c r="G47" s="24">
        <v>6400</v>
      </c>
      <c r="P47" s="2" t="s">
        <v>90</v>
      </c>
      <c r="Q47" s="2" t="s">
        <v>65</v>
      </c>
      <c r="R47" s="26">
        <f t="shared" si="5"/>
        <v>0</v>
      </c>
    </row>
    <row r="48" spans="1:18" ht="14.5" x14ac:dyDescent="0.35">
      <c r="A48" s="14" t="s">
        <v>2</v>
      </c>
      <c r="B48" s="15" t="s">
        <v>14</v>
      </c>
      <c r="C48" s="15" t="s">
        <v>13</v>
      </c>
      <c r="D48" s="15" t="s">
        <v>6</v>
      </c>
      <c r="E48" s="16">
        <v>43831</v>
      </c>
      <c r="F48" s="16">
        <v>44326</v>
      </c>
      <c r="G48" s="23">
        <v>6400</v>
      </c>
      <c r="P48" s="2" t="s">
        <v>90</v>
      </c>
      <c r="Q48" s="2" t="s">
        <v>66</v>
      </c>
      <c r="R48" s="26">
        <f t="shared" si="5"/>
        <v>1100</v>
      </c>
    </row>
    <row r="49" spans="1:18" ht="14.5" x14ac:dyDescent="0.35">
      <c r="A49" s="17" t="s">
        <v>2</v>
      </c>
      <c r="B49" s="18" t="s">
        <v>16</v>
      </c>
      <c r="C49" s="18" t="s">
        <v>0</v>
      </c>
      <c r="D49" s="18" t="s">
        <v>6</v>
      </c>
      <c r="E49" s="19">
        <v>43831</v>
      </c>
      <c r="F49" s="19">
        <v>44326</v>
      </c>
      <c r="G49" s="24">
        <v>99000</v>
      </c>
      <c r="P49" s="2" t="s">
        <v>90</v>
      </c>
      <c r="Q49" s="2" t="s">
        <v>68</v>
      </c>
      <c r="R49" s="26">
        <f t="shared" si="5"/>
        <v>0</v>
      </c>
    </row>
    <row r="50" spans="1:18" ht="14.5" x14ac:dyDescent="0.35">
      <c r="A50" s="14" t="s">
        <v>2</v>
      </c>
      <c r="B50" s="15" t="s">
        <v>18</v>
      </c>
      <c r="C50" s="15" t="s">
        <v>17</v>
      </c>
      <c r="D50" s="15" t="s">
        <v>6</v>
      </c>
      <c r="E50" s="16">
        <v>43831</v>
      </c>
      <c r="F50" s="16">
        <v>44326</v>
      </c>
      <c r="G50" s="23">
        <v>15000</v>
      </c>
      <c r="P50" s="2" t="s">
        <v>90</v>
      </c>
      <c r="Q50" s="2" t="s">
        <v>69</v>
      </c>
      <c r="R50" s="26">
        <f t="shared" si="5"/>
        <v>32000</v>
      </c>
    </row>
    <row r="51" spans="1:18" ht="14.5" x14ac:dyDescent="0.35">
      <c r="A51" s="17" t="s">
        <v>2</v>
      </c>
      <c r="B51" s="18" t="s">
        <v>19</v>
      </c>
      <c r="C51" s="18" t="s">
        <v>5</v>
      </c>
      <c r="D51" s="18" t="s">
        <v>6</v>
      </c>
      <c r="E51" s="19">
        <v>43831</v>
      </c>
      <c r="F51" s="19">
        <v>44326</v>
      </c>
      <c r="G51" s="24">
        <v>23000</v>
      </c>
      <c r="P51" s="2" t="s">
        <v>90</v>
      </c>
      <c r="Q51" s="2" t="s">
        <v>71</v>
      </c>
      <c r="R51" s="26">
        <f t="shared" si="5"/>
        <v>185000</v>
      </c>
    </row>
    <row r="52" spans="1:18" ht="14.5" x14ac:dyDescent="0.35">
      <c r="A52" s="14" t="s">
        <v>2</v>
      </c>
      <c r="B52" s="15" t="s">
        <v>23</v>
      </c>
      <c r="C52" s="15" t="s">
        <v>22</v>
      </c>
      <c r="D52" s="15" t="s">
        <v>6</v>
      </c>
      <c r="E52" s="16">
        <v>43831</v>
      </c>
      <c r="F52" s="16">
        <v>44326</v>
      </c>
      <c r="G52" s="23">
        <v>115000</v>
      </c>
      <c r="P52" s="2" t="s">
        <v>90</v>
      </c>
      <c r="Q52" s="2" t="s">
        <v>73</v>
      </c>
      <c r="R52" s="26">
        <f t="shared" si="5"/>
        <v>0</v>
      </c>
    </row>
    <row r="53" spans="1:18" ht="14.5" x14ac:dyDescent="0.35">
      <c r="A53" s="17" t="s">
        <v>2</v>
      </c>
      <c r="B53" s="18" t="s">
        <v>25</v>
      </c>
      <c r="C53" s="18" t="s">
        <v>24</v>
      </c>
      <c r="D53" s="18" t="s">
        <v>6</v>
      </c>
      <c r="E53" s="19">
        <v>43831</v>
      </c>
      <c r="F53" s="19">
        <v>44326</v>
      </c>
      <c r="G53" s="24">
        <v>170000</v>
      </c>
      <c r="P53" s="2" t="s">
        <v>90</v>
      </c>
      <c r="Q53" s="2" t="s">
        <v>74</v>
      </c>
      <c r="R53" s="26">
        <f t="shared" si="5"/>
        <v>3200</v>
      </c>
    </row>
    <row r="54" spans="1:18" ht="14.5" x14ac:dyDescent="0.35">
      <c r="A54" s="14" t="s">
        <v>2</v>
      </c>
      <c r="B54" s="15" t="s">
        <v>29</v>
      </c>
      <c r="C54" s="15" t="s">
        <v>28</v>
      </c>
      <c r="D54" s="15" t="s">
        <v>6</v>
      </c>
      <c r="E54" s="16">
        <v>43831</v>
      </c>
      <c r="F54" s="16">
        <v>44326</v>
      </c>
      <c r="G54" s="23">
        <v>65000</v>
      </c>
      <c r="P54" s="2" t="s">
        <v>90</v>
      </c>
      <c r="Q54" s="2" t="s">
        <v>76</v>
      </c>
      <c r="R54" s="26">
        <f t="shared" si="5"/>
        <v>0</v>
      </c>
    </row>
    <row r="55" spans="1:18" ht="14.5" x14ac:dyDescent="0.35">
      <c r="A55" s="17" t="s">
        <v>2</v>
      </c>
      <c r="B55" s="18" t="s">
        <v>31</v>
      </c>
      <c r="C55" s="18" t="s">
        <v>30</v>
      </c>
      <c r="D55" s="18" t="s">
        <v>6</v>
      </c>
      <c r="E55" s="19">
        <v>43831</v>
      </c>
      <c r="F55" s="19">
        <v>44326</v>
      </c>
      <c r="G55" s="24">
        <v>10000</v>
      </c>
      <c r="P55" s="2" t="s">
        <v>90</v>
      </c>
      <c r="Q55" s="2" t="s">
        <v>77</v>
      </c>
      <c r="R55" s="26">
        <f t="shared" si="5"/>
        <v>490000</v>
      </c>
    </row>
    <row r="56" spans="1:18" ht="14.5" x14ac:dyDescent="0.35">
      <c r="A56" s="14" t="s">
        <v>2</v>
      </c>
      <c r="B56" s="15" t="s">
        <v>34</v>
      </c>
      <c r="C56" s="15" t="s">
        <v>33</v>
      </c>
      <c r="D56" s="15" t="s">
        <v>6</v>
      </c>
      <c r="E56" s="16">
        <v>43831</v>
      </c>
      <c r="F56" s="16">
        <v>44326</v>
      </c>
      <c r="G56" s="23">
        <v>1100</v>
      </c>
      <c r="P56" s="2" t="s">
        <v>90</v>
      </c>
      <c r="Q56" s="2" t="s">
        <v>79</v>
      </c>
      <c r="R56" s="26">
        <f t="shared" si="5"/>
        <v>0</v>
      </c>
    </row>
    <row r="57" spans="1:18" ht="14.5" x14ac:dyDescent="0.35">
      <c r="A57" s="17" t="s">
        <v>2</v>
      </c>
      <c r="B57" s="18" t="s">
        <v>36</v>
      </c>
      <c r="C57" s="18" t="s">
        <v>35</v>
      </c>
      <c r="D57" s="18" t="s">
        <v>6</v>
      </c>
      <c r="E57" s="19">
        <v>43831</v>
      </c>
      <c r="F57" s="19">
        <v>44326</v>
      </c>
      <c r="G57" s="24">
        <v>270000</v>
      </c>
      <c r="P57" s="2" t="s">
        <v>90</v>
      </c>
      <c r="Q57" s="2" t="s">
        <v>80</v>
      </c>
      <c r="R57" s="26">
        <f t="shared" si="5"/>
        <v>0</v>
      </c>
    </row>
    <row r="58" spans="1:18" ht="14.5" x14ac:dyDescent="0.35">
      <c r="A58" s="14" t="s">
        <v>2</v>
      </c>
      <c r="B58" s="15" t="s">
        <v>40</v>
      </c>
      <c r="C58" s="15" t="s">
        <v>39</v>
      </c>
      <c r="D58" s="15" t="s">
        <v>6</v>
      </c>
      <c r="E58" s="16">
        <v>43831</v>
      </c>
      <c r="F58" s="16">
        <v>44326</v>
      </c>
      <c r="G58" s="23">
        <v>1400</v>
      </c>
      <c r="P58" s="2" t="s">
        <v>90</v>
      </c>
      <c r="Q58" s="2" t="s">
        <v>81</v>
      </c>
      <c r="R58" s="26">
        <f t="shared" si="5"/>
        <v>0</v>
      </c>
    </row>
    <row r="59" spans="1:18" ht="14.5" x14ac:dyDescent="0.35">
      <c r="A59" s="17" t="s">
        <v>2</v>
      </c>
      <c r="B59" s="18" t="s">
        <v>45</v>
      </c>
      <c r="C59" s="18" t="s">
        <v>44</v>
      </c>
      <c r="D59" s="18" t="s">
        <v>6</v>
      </c>
      <c r="E59" s="19">
        <v>43831</v>
      </c>
      <c r="F59" s="19">
        <v>44326</v>
      </c>
      <c r="G59" s="24">
        <v>900</v>
      </c>
      <c r="P59" s="2" t="s">
        <v>90</v>
      </c>
      <c r="Q59" s="2" t="s">
        <v>82</v>
      </c>
      <c r="R59" s="26">
        <f t="shared" si="5"/>
        <v>0</v>
      </c>
    </row>
    <row r="60" spans="1:18" ht="14.5" x14ac:dyDescent="0.35">
      <c r="A60" s="14" t="s">
        <v>2</v>
      </c>
      <c r="B60" s="15" t="s">
        <v>48</v>
      </c>
      <c r="C60" s="15" t="s">
        <v>47</v>
      </c>
      <c r="D60" s="15" t="s">
        <v>6</v>
      </c>
      <c r="E60" s="16">
        <v>43831</v>
      </c>
      <c r="F60" s="16">
        <v>44326</v>
      </c>
      <c r="G60" s="23">
        <v>37000</v>
      </c>
    </row>
    <row r="61" spans="1:18" ht="14.5" x14ac:dyDescent="0.35">
      <c r="A61" s="17" t="s">
        <v>2</v>
      </c>
      <c r="B61" s="18" t="s">
        <v>50</v>
      </c>
      <c r="C61" s="18" t="s">
        <v>49</v>
      </c>
      <c r="D61" s="18" t="s">
        <v>6</v>
      </c>
      <c r="E61" s="19">
        <v>43831</v>
      </c>
      <c r="F61" s="19">
        <v>44326</v>
      </c>
      <c r="G61" s="24">
        <v>16000</v>
      </c>
    </row>
    <row r="62" spans="1:18" ht="14.5" x14ac:dyDescent="0.35">
      <c r="A62" s="14" t="s">
        <v>2</v>
      </c>
      <c r="B62" s="15" t="s">
        <v>53</v>
      </c>
      <c r="C62" s="15" t="s">
        <v>52</v>
      </c>
      <c r="D62" s="15" t="s">
        <v>6</v>
      </c>
      <c r="E62" s="16">
        <v>43831</v>
      </c>
      <c r="F62" s="16">
        <v>44326</v>
      </c>
      <c r="G62" s="23">
        <v>51000</v>
      </c>
    </row>
    <row r="63" spans="1:18" ht="14.5" x14ac:dyDescent="0.35">
      <c r="A63" s="17" t="s">
        <v>2</v>
      </c>
      <c r="B63" s="18" t="s">
        <v>55</v>
      </c>
      <c r="C63" s="18" t="s">
        <v>54</v>
      </c>
      <c r="D63" s="18" t="s">
        <v>6</v>
      </c>
      <c r="E63" s="19">
        <v>43831</v>
      </c>
      <c r="F63" s="19">
        <v>44326</v>
      </c>
      <c r="G63" s="24">
        <v>4100</v>
      </c>
    </row>
    <row r="64" spans="1:18" ht="14.5" x14ac:dyDescent="0.35">
      <c r="A64" s="14" t="s">
        <v>2</v>
      </c>
      <c r="B64" s="15" t="s">
        <v>57</v>
      </c>
      <c r="C64" s="15" t="s">
        <v>56</v>
      </c>
      <c r="D64" s="15" t="s">
        <v>6</v>
      </c>
      <c r="E64" s="16">
        <v>43831</v>
      </c>
      <c r="F64" s="16">
        <v>44326</v>
      </c>
      <c r="G64" s="23">
        <v>105000</v>
      </c>
    </row>
    <row r="65" spans="1:7" ht="14.5" x14ac:dyDescent="0.35">
      <c r="A65" s="17" t="s">
        <v>2</v>
      </c>
      <c r="B65" s="18" t="s">
        <v>59</v>
      </c>
      <c r="C65" s="18" t="s">
        <v>58</v>
      </c>
      <c r="D65" s="18" t="s">
        <v>6</v>
      </c>
      <c r="E65" s="19">
        <v>43831</v>
      </c>
      <c r="F65" s="19">
        <v>44326</v>
      </c>
      <c r="G65" s="24">
        <v>300</v>
      </c>
    </row>
    <row r="66" spans="1:7" ht="14.5" x14ac:dyDescent="0.35">
      <c r="A66" s="14" t="s">
        <v>2</v>
      </c>
      <c r="B66" s="15" t="s">
        <v>67</v>
      </c>
      <c r="C66" s="15" t="s">
        <v>66</v>
      </c>
      <c r="D66" s="15" t="s">
        <v>6</v>
      </c>
      <c r="E66" s="16">
        <v>43831</v>
      </c>
      <c r="F66" s="16">
        <v>44326</v>
      </c>
      <c r="G66" s="23">
        <v>1100</v>
      </c>
    </row>
    <row r="67" spans="1:7" ht="14.5" x14ac:dyDescent="0.35">
      <c r="A67" s="17" t="s">
        <v>2</v>
      </c>
      <c r="B67" s="18" t="s">
        <v>70</v>
      </c>
      <c r="C67" s="18" t="s">
        <v>69</v>
      </c>
      <c r="D67" s="18" t="s">
        <v>6</v>
      </c>
      <c r="E67" s="19">
        <v>43831</v>
      </c>
      <c r="F67" s="19">
        <v>44326</v>
      </c>
      <c r="G67" s="24">
        <v>32000</v>
      </c>
    </row>
    <row r="68" spans="1:7" ht="14.5" x14ac:dyDescent="0.35">
      <c r="A68" s="14" t="s">
        <v>2</v>
      </c>
      <c r="B68" s="15" t="s">
        <v>72</v>
      </c>
      <c r="C68" s="15" t="s">
        <v>71</v>
      </c>
      <c r="D68" s="15" t="s">
        <v>6</v>
      </c>
      <c r="E68" s="16">
        <v>43831</v>
      </c>
      <c r="F68" s="16">
        <v>44326</v>
      </c>
      <c r="G68" s="23">
        <v>185000</v>
      </c>
    </row>
    <row r="69" spans="1:7" ht="14.5" x14ac:dyDescent="0.35">
      <c r="A69" s="17" t="s">
        <v>2</v>
      </c>
      <c r="B69" s="18" t="s">
        <v>75</v>
      </c>
      <c r="C69" s="18" t="s">
        <v>74</v>
      </c>
      <c r="D69" s="18" t="s">
        <v>6</v>
      </c>
      <c r="E69" s="19">
        <v>43831</v>
      </c>
      <c r="F69" s="19">
        <v>44326</v>
      </c>
      <c r="G69" s="24">
        <v>3200</v>
      </c>
    </row>
    <row r="70" spans="1:7" ht="14.5" x14ac:dyDescent="0.35">
      <c r="A70" s="14" t="s">
        <v>2</v>
      </c>
      <c r="B70" s="15" t="s">
        <v>78</v>
      </c>
      <c r="C70" s="15" t="s">
        <v>77</v>
      </c>
      <c r="D70" s="15" t="s">
        <v>6</v>
      </c>
      <c r="E70" s="16">
        <v>43831</v>
      </c>
      <c r="F70" s="16">
        <v>44326</v>
      </c>
      <c r="G70" s="23">
        <v>495000</v>
      </c>
    </row>
  </sheetData>
  <sheetProtection algorithmName="SHA-512" hashValue="hxXrCvASWVTWF29K7jk7n15t+W9xtN21Zr4wxH/yH7JnEp3DByyJnx6bw2VjY/ffPU0jK+bg48zn6kZAXaB6xQ==" saltValue="b/odfF/bw3NfBm5LsK2kzA==" spinCount="100000" sheet="1" objects="1" scenarios="1"/>
  <pageMargins left="0.45" right="0.45" top="0.75" bottom="0.75" header="0.3" footer="0.3"/>
  <pageSetup paperSize="5" scale="52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08863-919D-4F5A-9D9E-E9B3174D3C6B}">
  <sheetPr>
    <pageSetUpPr fitToPage="1"/>
  </sheetPr>
  <dimension ref="A1"/>
  <sheetViews>
    <sheetView workbookViewId="0">
      <selection activeCell="M56" sqref="M56"/>
    </sheetView>
  </sheetViews>
  <sheetFormatPr defaultColWidth="9.1796875" defaultRowHeight="12.5" x14ac:dyDescent="0.25"/>
  <cols>
    <col min="1" max="16384" width="9.1796875" style="2"/>
  </cols>
  <sheetData/>
  <sheetProtection algorithmName="SHA-512" hashValue="mOVdKUjgdiXOg2YOJG4BBh0lxxvBZEW7yzHaoMIpknyK1ger2ESYAEv4jus8wukv34ATiuznsQ7HofFmx3ClAw==" saltValue="Ns3aGUnRHTe3wu9gP8ZNoQ==" spinCount="100000" sheet="1" objects="1" scenarios="1"/>
  <pageMargins left="0.7" right="0.7" top="0.75" bottom="0.75" header="0.3" footer="0.3"/>
  <pageSetup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I F A A B Q S w M E F A A A C A g A p Y A t W G n e p Y S j A A A A 9 g A A A B I A A A B D b 2 5 m a W c v U G F j a 2 F n Z S 5 4 b W y F T z 0 O g j A Y v Q r p T l u q M Y Z 8 l M F V E h O i c W 2 w Q i N 8 G F o s d 3 P w S F 5 B j K J u D m 9 4 f 8 l 7 9 + s N 0 q G p g 4 v u r G k x I R H l J N B Y t A e D Z U J 6 d w y X J J W w U c V J l T o Y w 2 j j w Z q E V M 6 d Y 8 a 8 9 9 T P a N u V T H A e s X 2 2 z o t K N y o 0 a J 3 C Q p N P 6 / C / R S T s X m O k o J G Y j 1 h Q D m w S I T P 4 D Y h x 7 9 P 9 E W H V 1 6 7 v t N Q Y b n N g E w X 2 / i A f U E s D B B Q A A A g I A K W A L V g h F H Z R g Q I A A J 0 I A A A T A A A A R m 9 y b X V s Y X M v U 2 V j d G l v b j E u b a W V T W / i M B C G 7 0 j 8 B 8 t 7 A S m i C 8 e t e s i W d l W p 7 V Y E e k E o c p P p Y t U f y H a 6 R Y j / v u M k l K + 4 7 Q o u O P Z 4 5 p 1 3 H o K F z H G t S F J 9 9 8 / b r X b L z p m B n E y G d + k I F t q 4 d J I M 4 / Q + T p L 0 l r + C d T p 7 S S 9 1 o d w y v b K O S + b A p r F S B R P p A 1 M g y A U R 4 N o t g p 9 E F y Y D 3 P k 9 Z I 7 1 r g H y D p 0 7 t 7 A / z s 5 y v 5 V p K X X O 3 V I y 8 w L O + o 2 z 8 R z u s s t C i O U v o 4 s F j Y j C h 4 h M b + R C g A T l m J d 8 Q Q e 9 7 3 T W j a p i p 4 h O H X s S X m i l e D W 9 Z x I u 6 C k p a Z T w P 4 q 5 w m C i M j 2 d r a f e h 1 k t + B u 9 5 s K B N 3 y k / 1 q K 5 c c + r p e A w K H 4 v c 7 p T U U E W D Z H 7 + y t j 3 A z L O N M A d 1 3 F S O Q + h V F X G p R S L W j o z q o t z u H c q M V 3 e T E C d F b Z t 0 d j v K Z Q + 6 f Y 8 T q F f x q o r j z f v r 1 C D J t 8 p s h X W / r 3 y g L x m H a M b w 5 E j 9 j D T I E w S X H 1 V Z N n O e V l M 6 x Z M z c e L l u 3 p / 1 y r P 3 o 8 4 0 N s C 8 r B l e j m g 3 I m 6 5 A O I w d N c a h R G N 1 v i D r T U f 9 x C t V i F 9 N E G Y g a 4 b / T B c y j p n y I d 9 f d 4 H v L T X t 9 / o T M s y s 1 C X e 2 7 2 w w Q 0 S 0 M S 6 i 6 C z v X D 1 h 1 V L 9 2 q u m h w Z w Q I U E l h w 1 D K o 9 3 U B y K 8 U j A c 7 I b H D Q T b W i W k / g f 3 g I G 6 R P m h e B I 8 K 9 8 5 w z r k k Y k C w h D / h G d t 4 H O K D 1 v Z c H x 0 f 3 e g 1 W G A 5 O q N E M C 5 c X z 9 Z n G f N B Q m r T H + a + Q N / p O 8 c q D N + s I o D r 6 M 4 m A P x d r Z D 1 n s f x 3 G w c c w 1 t V O x f L q z R m W e d / K k H d 1 Y 8 O U R c v k r r 6 j Z n z 7 B 1 V 9 m j G X 0 P O L e q b 4 T w 7 r i K w a F A X D 1 9 1 2 i 6 u A z P N / U E s D B B Q A A A g I A K W A L V g P y u m r p A A A A O k A A A A T A A A A W 0 N v b n R l b n R f V H l w Z X N d L n h t b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B A h Q D F A A A C A g A p Y A t W G n e p Y S j A A A A 9 g A A A B I A A A A A A A A A A A A A A K Q B A A A A A E N v b m Z p Z y 9 Q Y W N r Y W d l L n h t b F B L A Q I U A x Q A A A g I A K W A L V g h F H Z R g Q I A A J 0 I A A A T A A A A A A A A A A A A A A C k A d M A A A B G b 3 J t d W x h c y 9 T Z W N 0 a W 9 u M S 5 t U E s B A h Q D F A A A C A g A p Y A t W A / K 6 a u k A A A A 6 Q A A A B M A A A A A A A A A A A A A A K Q B h Q M A A F t D b 2 5 0 Z W 5 0 X 1 R 5 c G V z X S 5 4 b W x Q S w U G A A A A A A M A A w D C A A A A W g Q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C B o A A A A A A A D m G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E T V 9 S Z X B v c n R f V V N E Q V 9 O Q V N T X 0 x p d m V z d G 9 j a 1 9 D b 3 V u d H l f R X N 0 a W 1 h d G V z X 0 F u b n V h b F 9 Q Y W 5 l b D w v S X R l b V B h d G g + P C 9 J d G V t T G 9 j Y X R p b 2 4 + P F N 0 Y W J s Z U V u d H J p Z X M + P E V u d H J 5 I F R 5 c G U 9 I k Z p b G x D b 2 x 1 b W 5 O Y W 1 l c y I g V m F s d W U 9 I n N b J n F 1 b 3 Q 7 U 2 V y a W V z T m F t Z S Z x d W 9 0 O y w m c X V v d D t B c m V h T m F t Z S Z x d W 9 0 O y w m c X V v d D t D b 3 V u d H k m c X V v d D s s J n F 1 b 3 Q 7 U 3 R h d G U m c X V v d D s s J n F 1 b 3 Q 7 U m V w b 3 J 0 U G V y a W 9 k J n F 1 b 3 Q 7 L C Z x d W 9 0 O 1 B 1 Y m x p Y 2 F 0 a W 9 u R G F 0 Z S Z x d W 9 0 O y w m c X V v d D t W Y W x 1 Z S Z x d W 9 0 O 1 0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D b 2 x 1 b W 5 U e X B l c y I g V m F s d W U 9 I n N C Z 1 l H Q m d r S k J B P T 0 i I C 8 + P E V u d H J 5 I F R 5 c G U 9 I k Z p b G x M Y X N 0 V X B k Y X R l Z C I g V m F s d W U 9 I m Q y M D I z L T A z L T E 1 V D I w O j A 5 O j M 4 L j Y 4 M z A y N z Z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l Z E N v b X B s Z X R l U m V z d W x 0 V G 9 X b 3 J r c 2 h l Z X Q i I F Z h b H V l P S J s M S I g L z 4 8 R W 5 0 c n k g V H l w Z T 0 i R m l s b F R v R G F 0 Y U 1 v Z G V s R W 5 h Y m x l Z C I g V m F s d W U 9 I m w w I i A v P j x F b n R y e S B U e X B l P S J J c 1 B y a X Z h d G U i I F Z h b H V l P S J s M C I g L z 4 8 R W 5 0 c n k g V H l w Z T 0 i Q W R k Z W R U b 0 R h d G F N b 2 R l b C I g V m F s d W U 9 I m w w I i A v P j x F b n R y e S B U e X B l P S J S Z X N 1 b H R U e X B l I i B W Y W x 1 Z T 0 i c 1 R h Y m x l I i A v P j x F b n R y e S B U e X B l P S J O Y X Z p Z 2 F 0 a W 9 u U 3 R l c E 5 h b W U i I F Z h b H V l P S J z T m F 2 a W d h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V E T V 9 S Z X B v c n R f V V N E Q V 9 O Q V N T X 0 x p d m V z d G 9 j a 1 9 D b 3 V u d H l f R X N 0 a W 1 h d G V z X 0 F u b n V h b F 9 Q Y W 5 l b C 9 B d X R v U m V t b 3 Z l Z E N v b H V t b n M x L n t T Z X J p Z X N O Y W 1 l L D B 9 J n F 1 b 3 Q 7 L C Z x d W 9 0 O 1 N l Y 3 R p b 2 4 x L 1 V E T V 9 S Z X B v c n R f V V N E Q V 9 O Q V N T X 0 x p d m V z d G 9 j a 1 9 D b 3 V u d H l f R X N 0 a W 1 h d G V z X 0 F u b n V h b F 9 Q Y W 5 l b C 9 B d X R v U m V t b 3 Z l Z E N v b H V t b n M x L n t B c m V h T m F t Z S w x f S Z x d W 9 0 O y w m c X V v d D t T Z W N 0 a W 9 u M S 9 V R E 1 f U m V w b 3 J 0 X 1 V T R E F f T k F T U 1 9 M a X Z l c 3 R v Y 2 t f Q 2 9 1 b n R 5 X 0 V z d G l t Y X R l c 1 9 B b m 5 1 Y W x f U G F u Z W w v Q X V 0 b 1 J l b W 9 2 Z W R D b 2 x 1 b W 5 z M S 5 7 Q 2 9 1 b n R 5 L D J 9 J n F 1 b 3 Q 7 L C Z x d W 9 0 O 1 N l Y 3 R p b 2 4 x L 1 V E T V 9 S Z X B v c n R f V V N E Q V 9 O Q V N T X 0 x p d m V z d G 9 j a 1 9 D b 3 V u d H l f R X N 0 a W 1 h d G V z X 0 F u b n V h b F 9 Q Y W 5 l b C 9 B d X R v U m V t b 3 Z l Z E N v b H V t b n M x L n t T d G F 0 Z S w z f S Z x d W 9 0 O y w m c X V v d D t T Z W N 0 a W 9 u M S 9 V R E 1 f U m V w b 3 J 0 X 1 V T R E F f T k F T U 1 9 M a X Z l c 3 R v Y 2 t f Q 2 9 1 b n R 5 X 0 V z d G l t Y X R l c 1 9 B b m 5 1 Y W x f U G F u Z W w v Q X V 0 b 1 J l b W 9 2 Z W R D b 2 x 1 b W 5 z M S 5 7 U m V w b 3 J 0 U G V y a W 9 k L D R 9 J n F 1 b 3 Q 7 L C Z x d W 9 0 O 1 N l Y 3 R p b 2 4 x L 1 V E T V 9 S Z X B v c n R f V V N E Q V 9 O Q V N T X 0 x p d m V z d G 9 j a 1 9 D b 3 V u d H l f R X N 0 a W 1 h d G V z X 0 F u b n V h b F 9 Q Y W 5 l b C 9 B d X R v U m V t b 3 Z l Z E N v b H V t b n M x L n t Q d W J s a W N h d G l v b k R h d G U s N X 0 m c X V v d D s s J n F 1 b 3 Q 7 U 2 V j d G l v b j E v V U R N X 1 J l c G 9 y d F 9 V U 0 R B X 0 5 B U 1 N f T G l 2 Z X N 0 b 2 N r X 0 N v d W 5 0 e V 9 F c 3 R p b W F 0 Z X N f Q W 5 u d W F s X 1 B h b m V s L 0 F 1 d G 9 S Z W 1 v d m V k Q 2 9 s d W 1 u c z E u e 1 Z h b H V l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V E T V 9 S Z X B v c n R f V V N E Q V 9 O Q V N T X 0 x p d m V z d G 9 j a 1 9 D b 3 V u d H l f R X N 0 a W 1 h d G V z X 0 F u b n V h b F 9 Q Y W 5 l b C 9 B d X R v U m V t b 3 Z l Z E N v b H V t b n M x L n t T Z X J p Z X N O Y W 1 l L D B 9 J n F 1 b 3 Q 7 L C Z x d W 9 0 O 1 N l Y 3 R p b 2 4 x L 1 V E T V 9 S Z X B v c n R f V V N E Q V 9 O Q V N T X 0 x p d m V z d G 9 j a 1 9 D b 3 V u d H l f R X N 0 a W 1 h d G V z X 0 F u b n V h b F 9 Q Y W 5 l b C 9 B d X R v U m V t b 3 Z l Z E N v b H V t b n M x L n t B c m V h T m F t Z S w x f S Z x d W 9 0 O y w m c X V v d D t T Z W N 0 a W 9 u M S 9 V R E 1 f U m V w b 3 J 0 X 1 V T R E F f T k F T U 1 9 M a X Z l c 3 R v Y 2 t f Q 2 9 1 b n R 5 X 0 V z d G l t Y X R l c 1 9 B b m 5 1 Y W x f U G F u Z W w v Q X V 0 b 1 J l b W 9 2 Z W R D b 2 x 1 b W 5 z M S 5 7 Q 2 9 1 b n R 5 L D J 9 J n F 1 b 3 Q 7 L C Z x d W 9 0 O 1 N l Y 3 R p b 2 4 x L 1 V E T V 9 S Z X B v c n R f V V N E Q V 9 O Q V N T X 0 x p d m V z d G 9 j a 1 9 D b 3 V u d H l f R X N 0 a W 1 h d G V z X 0 F u b n V h b F 9 Q Y W 5 l b C 9 B d X R v U m V t b 3 Z l Z E N v b H V t b n M x L n t T d G F 0 Z S w z f S Z x d W 9 0 O y w m c X V v d D t T Z W N 0 a W 9 u M S 9 V R E 1 f U m V w b 3 J 0 X 1 V T R E F f T k F T U 1 9 M a X Z l c 3 R v Y 2 t f Q 2 9 1 b n R 5 X 0 V z d G l t Y X R l c 1 9 B b m 5 1 Y W x f U G F u Z W w v Q X V 0 b 1 J l b W 9 2 Z W R D b 2 x 1 b W 5 z M S 5 7 U m V w b 3 J 0 U G V y a W 9 k L D R 9 J n F 1 b 3 Q 7 L C Z x d W 9 0 O 1 N l Y 3 R p b 2 4 x L 1 V E T V 9 S Z X B v c n R f V V N E Q V 9 O Q V N T X 0 x p d m V z d G 9 j a 1 9 D b 3 V u d H l f R X N 0 a W 1 h d G V z X 0 F u b n V h b F 9 Q Y W 5 l b C 9 B d X R v U m V t b 3 Z l Z E N v b H V t b n M x L n t Q d W J s a W N h d G l v b k R h d G U s N X 0 m c X V v d D s s J n F 1 b 3 Q 7 U 2 V j d G l v b j E v V U R N X 1 J l c G 9 y d F 9 V U 0 R B X 0 5 B U 1 N f T G l 2 Z X N 0 b 2 N r X 0 N v d W 5 0 e V 9 F c 3 R p b W F 0 Z X N f Q W 5 u d W F s X 1 B h b m V s L 0 F 1 d G 9 S Z W 1 v d m V k Q 2 9 s d W 1 u c z E u e 1 Z h b H V l L D Z 9 J n F 1 b 3 Q 7 X S w m c X V v d D t S Z W x h d G l v b n N o a X B J b m Z v J n F 1 b 3 Q 7 O l t d f S I g L z 4 8 R W 5 0 c n k g V H l w Z T 0 i U X V l c n l J R C I g V m F s d W U 9 I n N h Z m M y O T d m Z i 1 m N T Z k L T Q 1 N W Q t Y W Z i Z S 0 4 M m R i N G F j Y m M 2 Z m U i I C 8 + P C 9 T d G F i b G V F b n R y a W V z P j w v S X R l b T 4 8 S X R l b T 4 8 S X R l b U x v Y 2 F 0 a W 9 u P j x J d G V t V H l w Z T 5 G b 3 J t d W x h P C 9 J d G V t V H l w Z T 4 8 S X R l b V B h d G g + U 2 V j d G l v b j E v V U R N X 1 J l c G 9 y d F 9 V U 0 R B X 0 5 B U 1 N f T G l 2 Z X N 0 b 2 N r X 0 N v d W 5 0 e V 9 F c 3 R p b W F 0 Z X N f Q W 5 u d W F s X 1 B h b m V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E T V 9 S Z X B v c n R f V V N E Q V 9 O Q V N T X 0 x p d m V z d G 9 j a 1 9 D b 3 V u d H l f R X N 0 a W 1 h d G V z X 0 F u b n V h b F 9 Q Y W 5 l b C 9 V R E 1 f U m V w b 3 J 0 X 1 V T R E F f T k F T U 1 9 M a X Z l c 3 R v Y 2 t f Q 2 9 1 b n R 5 X 0 V z d G l t Y X R l c 1 9 B b m 5 1 Y W x f U G F u Z W x f d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R E 1 f U m V w b 3 J 0 X 1 V T R E F f T k F T U 1 9 M a X Z l c 3 R v Y 2 t f Q 2 9 1 b n R 5 X 0 V z d G l t Y X R l c 1 9 B b m 5 1 Y W x f U G F u Z W w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U R N X 1 J l c G 9 y d F 9 V U 0 R B X 0 5 B U 1 N f T G l 2 Z X N 0 b 2 N r X 0 N v d W 5 0 e V 9 F c 3 R p b W F 0 Z X N f Q W 5 u d W F s X 1 B h b m V s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U R N X 1 J l c G 9 y d F 9 V U 0 R B X 0 5 B U 1 N f T G l 2 Z X N 0 b 2 N r X 0 N v d W 5 0 e V 9 F c 3 R p b W F 0 Z X N f Q W 5 u d W F s X 1 B h b m V s L 0 l u c 2 V y d G V k J T I w V G V 4 d C U y M E F m d G V y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U R N X 1 J l c G 9 y d F 9 V U 0 R B X 0 5 B U 1 N f T G l 2 Z X N 0 b 2 N r X 0 N v d W 5 0 e V 9 F c 3 R p b W F 0 Z X N f Q W 5 u d W F s X 1 B h b m V s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U R N X 1 J l c G 9 y d F 9 V U 0 R B X 0 5 B U 1 N f T G l 2 Z X N 0 b 2 N r X 0 N v d W 5 0 e V 9 F c 3 R p b W F 0 Z X N f Q W 5 u d W F s X 1 B h b m V s L 0 l u c 2 V y d G V k J T I w V H J p b W 1 l Z C U y M F R l e H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R E 1 f U m V w b 3 J 0 X 1 V T R E F f T k F T U 1 9 M a X Z l c 3 R v Y 2 t f Q 2 9 1 b n R 5 X 0 V z d G l t Y X R l c 1 9 B b m 5 1 Y W x f U G F u Z W w v U m V t b 3 Z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U R N X 1 J l c G 9 y d F 9 V U 0 R B X 0 5 B U 1 N f T G l 2 Z X N 0 b 2 N r X 0 N v d W 5 0 e V 9 F c 3 R p b W F 0 Z X N f Q W 5 u d W F s X 1 B h b m V s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E T V 9 S Z X B v c n R f V V N E Q V 9 O Q V N T X 0 x p d m V z d G 9 j a 1 9 D b 3 V u d H l f R X N 0 a W 1 h d G V z X 0 F u b n V h b F 9 Q Y W 5 l b C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U R N X 1 J l c G 9 y d F 9 V U 0 R B X 0 5 B U 1 N f T G l 2 Z X N 0 b 2 N r X 0 N v d W 5 0 e V 9 F c 3 R p b W F 0 Z X N f Q W 5 u d W F s X 1 B h b m V s L 0 l u c 2 V y d G V k J T I w V G V 4 d C U y M E J l Z m 9 y Z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E T V 9 S Z X B v c n R f V V N E Q V 9 O Q V N T X 0 x p d m V z d G 9 j a 1 9 D b 3 V u d H l f R X N 0 a W 1 h d G V z X 0 F u b n V h b F 9 Q Y W 5 l b C 9 J b n N l c n R l Z C U y M F R y a W 1 t Z W Q l M j B U Z X h 0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E T V 9 S Z X B v c n R f V V N E Q V 9 O Q V N T X 0 x p d m V z d G 9 j a 1 9 D b 3 V u d H l f R X N 0 a W 1 h d G V z X 0 F u b n V h b F 9 Q Y W 5 l b C 9 S Z W 1 v d m V k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R E 1 f U m V w b 3 J 0 X 1 V T R E F f T k F T U 1 9 M a X Z l c 3 R v Y 2 t f Q 2 9 1 b n R 5 X 0 V z d G l t Y X R l c 1 9 B b m 5 1 Y W x f U G F u Z W w v U m V u Y W 1 l Z C U y M E N v b H V t b n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U R N X 1 J l c G 9 y d F 9 V U 0 R B X 0 5 B U 1 N f T G l 2 Z X N 0 b 2 N r X 0 N v d W 5 0 e V 9 F c 3 R p b W F 0 Z X N f Q W 5 u d W F s X 1 B h b m V s L 1 J l b 3 J k Z X J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U R N X 1 J l c G 9 y d F 9 V U 0 R B X 0 5 B U 1 N f T G l 2 Z X N 0 b 2 N r X 0 N v d W 5 0 e V 9 F c 3 R p b W F 0 Z X N f Q W 5 u d W F s X 1 B h b m V s L 0 V 4 d H J h Y 3 R l Z C U y M E R h d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8 A g A A M I I C + A Y J K o Z I h v c N A Q c D o I I C 6 T C C A u U C A Q A x g g J g M I I C X A I B A D B E M D c x N T A z B g N V B A M T L E 1 p Y 3 J v c 2 9 m d C 5 P Z m Z p Y 2 U u R X h j Z W w u U H J v d G V j d G V k R G F 0 Y V N l c n Z p Y 2 V z A g k A k / J x d I I C n d E w D Q Y J K o Z I h v c N A Q E B B Q A E g g I A D f p D L 3 e t o S 6 B 3 n / R K m P A D d e f N 2 R H 1 O C 2 X R L r + g s I D B r O I S D i n N c O R A Z P v o o e U u K 0 i 6 o t A e s i Y H 1 l c J e E w R V 6 W m z K r y i c Y n M b H b 7 h 8 a C 4 o 3 1 8 S V v Z R L t t Y M R 1 L x f a M 8 7 O P 7 a h 2 d p o Q f X m n 7 d 3 J + 5 W 2 h 5 s a h x S J + Y W p X 3 R L d o X p 9 X w y y + G H S I D B V m Z k u V d L r R T X / J W 3 r S a A 6 F N Q l H N S x L 7 7 o V Q I W R V o Z C q Z b X 0 G U F i r 1 F 9 p x J y l P T j X + S N 3 o w D 3 R r e U 8 u g 1 F G t B 2 e E N A Y q x b r E p e 2 M L R a 0 T j 4 W / 4 9 J F P u p 9 6 6 f g 4 8 9 7 y s Y p s G + D l K G 9 I M 7 3 V 7 B 5 i r U U 2 E B 4 y P K 8 j S f P n 3 F g O A h I g o e 0 W D z / G c Y R h m k o U M i P z z 1 d E M X y M w j U x z 8 0 M v r k c 0 1 v z T H G 4 Z z w r u m G l 9 X M I 1 2 / / 2 c z v U i i 2 r z 5 9 k / u o f P d + Z w b r X g F 9 z X v F I C M c F H e S 4 q q 8 n 8 h 2 y 1 B 2 9 M q i U J Z L a 8 g E j q Y b J P Z p C d 7 F F d a L X F P U P D l s T / A o u Y B W N d j g v w U b u q J z z K d T g r L s e N W l F 4 X U v s O u A T 9 B 1 / x 5 7 M Y j l V P V u T Q a 6 0 w i M L d N C 4 i 4 W d f P X 1 g A k l l 0 I Q / J 8 Z X + Q k t I P q k l T w f H + i 5 K S E O 6 H R 9 e D o C 2 r D I i a w 8 4 P C t w 3 0 M s P 3 7 o R 7 p Z 0 U c U l B U 2 K r O y p h M P S j C c q w l H N w u x Z k w I 0 E f V g w f A Y J K o Z I h v c N A Q c B M B 0 G C W C G S A F l A w Q B K g Q Q o d m Q M i / d 3 2 Q z 9 8 N U S D X d g I B Q p t h w j v U C K u P p u G T u Y / g + e D D z C n I j H Z V V q b l s I 8 v t A A j 5 6 I B S Q I + r y 5 B u e 7 V 9 K k g p x J h 8 U 6 F E i W s f h r b a e N l Z Q m W j q 6 g u Y V d S x O d a P 4 7 r A T I = < / D a t a M a s h u p > 
</file>

<file path=customXml/itemProps1.xml><?xml version="1.0" encoding="utf-8"?>
<ds:datastoreItem xmlns:ds="http://schemas.openxmlformats.org/officeDocument/2006/customXml" ds:itemID="{ABD5D7CD-F807-4EF8-8953-AA74ACE3B5F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Map</vt:lpstr>
      <vt:lpstr>Data!Print_Area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 Ellis</dc:creator>
  <cp:lastModifiedBy>Furstner, Astrid</cp:lastModifiedBy>
  <cp:lastPrinted>2024-01-17T16:59:56Z</cp:lastPrinted>
  <dcterms:created xsi:type="dcterms:W3CDTF">2023-08-15T21:03:11Z</dcterms:created>
  <dcterms:modified xsi:type="dcterms:W3CDTF">2024-01-17T18:17:26Z</dcterms:modified>
</cp:coreProperties>
</file>