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Creative Services Group\Design\TSD Mexico Transportation Indicators Reports\2015\4th quarter April 2016\"/>
    </mc:Choice>
  </mc:AlternateContent>
  <bookViews>
    <workbookView xWindow="-12" yWindow="168" windowWidth="7692" windowHeight="7548"/>
  </bookViews>
  <sheets>
    <sheet name="Table 1" sheetId="1" r:id="rId1"/>
  </sheets>
  <calcPr calcId="152511"/>
</workbook>
</file>

<file path=xl/calcChain.xml><?xml version="1.0" encoding="utf-8"?>
<calcChain xmlns="http://schemas.openxmlformats.org/spreadsheetml/2006/main">
  <c r="F29" i="1" l="1"/>
  <c r="K33" i="1" l="1"/>
  <c r="F12" i="1"/>
  <c r="K31" i="1" l="1"/>
  <c r="F33" i="1"/>
  <c r="F24" i="1"/>
  <c r="F23" i="1"/>
  <c r="F22" i="1"/>
  <c r="J34" i="1" l="1"/>
  <c r="J33" i="1"/>
  <c r="J31" i="1"/>
  <c r="J25" i="1"/>
  <c r="J24" i="1"/>
  <c r="J22" i="1"/>
  <c r="J15" i="1"/>
  <c r="J14" i="1"/>
  <c r="J12" i="1"/>
  <c r="E34" i="1"/>
  <c r="E33" i="1"/>
  <c r="E31" i="1"/>
  <c r="E25" i="1"/>
  <c r="E24" i="1"/>
  <c r="E22" i="1"/>
  <c r="E15" i="1"/>
  <c r="E14" i="1"/>
  <c r="E12" i="1"/>
  <c r="I34" i="1"/>
  <c r="I33" i="1"/>
  <c r="I31" i="1"/>
  <c r="I25" i="1"/>
  <c r="I24" i="1"/>
  <c r="I22" i="1"/>
  <c r="I15" i="1"/>
  <c r="I14" i="1"/>
  <c r="I12" i="1"/>
  <c r="D34" i="1"/>
  <c r="D33" i="1"/>
  <c r="D31" i="1"/>
  <c r="D25" i="1"/>
  <c r="D24" i="1"/>
  <c r="D22" i="1"/>
  <c r="D15" i="1"/>
  <c r="D14" i="1"/>
  <c r="D12" i="1"/>
  <c r="H31" i="1" l="1"/>
  <c r="H22" i="1"/>
  <c r="H12" i="1"/>
  <c r="C31" i="1"/>
  <c r="C22" i="1"/>
  <c r="C12" i="1"/>
  <c r="H34" i="1" l="1"/>
  <c r="C33" i="1"/>
  <c r="C34" i="1" s="1"/>
  <c r="C14" i="1"/>
  <c r="C15" i="1" s="1"/>
  <c r="H14" i="1"/>
  <c r="H15" i="1" s="1"/>
  <c r="C24" i="1"/>
  <c r="C25" i="1" s="1"/>
  <c r="H24" i="1"/>
  <c r="H25" i="1" s="1"/>
  <c r="H33" i="1"/>
  <c r="G31" i="1"/>
  <c r="G33" i="1" l="1"/>
  <c r="G34" i="1" s="1"/>
  <c r="K34" i="1" s="1"/>
  <c r="G22" i="1"/>
  <c r="G24" i="1" s="1"/>
  <c r="G25" i="1" l="1"/>
  <c r="K25" i="1" s="1"/>
  <c r="K24" i="1"/>
  <c r="B31" i="1"/>
  <c r="B22" i="1"/>
  <c r="B24" i="1" s="1"/>
  <c r="B25" i="1" s="1"/>
  <c r="G12" i="1"/>
  <c r="B12" i="1"/>
  <c r="B14" i="1" s="1"/>
  <c r="F14" i="1" s="1"/>
  <c r="F15" i="1" s="1"/>
  <c r="B33" i="1" l="1"/>
  <c r="B34" i="1" s="1"/>
  <c r="B15" i="1"/>
  <c r="G14" i="1"/>
  <c r="F8" i="1"/>
  <c r="K32" i="1"/>
  <c r="K29" i="1"/>
  <c r="K28" i="1"/>
  <c r="K23" i="1"/>
  <c r="K19" i="1"/>
  <c r="K18" i="1"/>
  <c r="K13" i="1"/>
  <c r="K9" i="1"/>
  <c r="K8" i="1"/>
  <c r="F30" i="1"/>
  <c r="F32" i="1"/>
  <c r="F28" i="1"/>
  <c r="F20" i="1"/>
  <c r="F21" i="1"/>
  <c r="F18" i="1"/>
  <c r="F10" i="1"/>
  <c r="F11" i="1"/>
  <c r="F13" i="1"/>
  <c r="G15" i="1" l="1"/>
  <c r="K14" i="1"/>
  <c r="K22" i="1"/>
  <c r="F31" i="1"/>
  <c r="K12" i="1"/>
  <c r="K15" i="1" l="1"/>
  <c r="F34" i="1"/>
  <c r="F25" i="1"/>
</calcChain>
</file>

<file path=xl/sharedStrings.xml><?xml version="1.0" encoding="utf-8"?>
<sst xmlns="http://schemas.openxmlformats.org/spreadsheetml/2006/main" count="56" uniqueCount="32">
  <si>
    <t>1st qtr</t>
  </si>
  <si>
    <t>2nd qtr</t>
  </si>
  <si>
    <t>3rd qtr</t>
  </si>
  <si>
    <t>4th qtr</t>
  </si>
  <si>
    <t>Avg.</t>
  </si>
  <si>
    <t>US$/metric ton</t>
  </si>
  <si>
    <t>Corn</t>
  </si>
  <si>
    <t>Origin</t>
  </si>
  <si>
    <t>IL</t>
  </si>
  <si>
    <t>IA</t>
  </si>
  <si>
    <t>Truck</t>
  </si>
  <si>
    <t>Barge</t>
  </si>
  <si>
    <t>Total transportation cost</t>
  </si>
  <si>
    <t>Landed cost</t>
  </si>
  <si>
    <t>Transport % of landed cost</t>
  </si>
  <si>
    <t>Soybeans</t>
  </si>
  <si>
    <t>NE</t>
  </si>
  <si>
    <t>Wheat</t>
  </si>
  <si>
    <t>KS</t>
  </si>
  <si>
    <r>
      <t>Ocean</t>
    </r>
    <r>
      <rPr>
        <vertAlign val="superscript"/>
        <sz val="10"/>
        <color theme="1"/>
        <rFont val="Century Gothic"/>
        <family val="2"/>
      </rPr>
      <t>2</t>
    </r>
  </si>
  <si>
    <r>
      <t>Rail</t>
    </r>
    <r>
      <rPr>
        <vertAlign val="superscript"/>
        <sz val="10"/>
        <color theme="1"/>
        <rFont val="Century Gothic"/>
        <family val="2"/>
      </rPr>
      <t>1</t>
    </r>
  </si>
  <si>
    <t>Farm price</t>
  </si>
  <si>
    <t>Water route (to Veracruz)</t>
  </si>
  <si>
    <t>Land route (to Guadalajara)</t>
  </si>
  <si>
    <t>Table 1.  Quarterly costs of transporting U.S. grain and soybeans to Mexico</t>
  </si>
  <si>
    <t xml:space="preserve">Rail rates include fuel surcharges, but do not include the cost of purchasing empty rail cars in the secondary market, which could exceed the </t>
  </si>
  <si>
    <t>rail tariff rate plus the fuel surcharge shown in the table.</t>
  </si>
  <si>
    <t>--------------------------------------------2015-------------------------------------------</t>
  </si>
  <si>
    <r>
      <t>Landed cost</t>
    </r>
    <r>
      <rPr>
        <vertAlign val="superscript"/>
        <sz val="10"/>
        <color theme="1"/>
        <rFont val="Century Gothic"/>
        <family val="2"/>
      </rPr>
      <t>3</t>
    </r>
  </si>
  <si>
    <r>
      <rPr>
        <vertAlign val="superscript"/>
        <sz val="8"/>
        <color theme="1"/>
        <rFont val="Times New Roman"/>
        <family val="1"/>
      </rPr>
      <t>1</t>
    </r>
    <r>
      <rPr>
        <sz val="8"/>
        <color theme="1"/>
        <rFont val="Times New Roman"/>
        <family val="1"/>
      </rPr>
      <t>Rail rates include U.S. and Mexico portions of the movement.  Mexico rail rates are estimated based on actual quoted market rates.  BNSF and Union Pacific quoted rail tariff rates are through rates for shuttle trains.</t>
    </r>
  </si>
  <si>
    <r>
      <rPr>
        <vertAlign val="superscript"/>
        <sz val="8"/>
        <color theme="1"/>
        <rFont val="Times New Roman"/>
        <family val="1"/>
      </rPr>
      <t xml:space="preserve">2 </t>
    </r>
    <r>
      <rPr>
        <sz val="8"/>
        <color theme="1"/>
        <rFont val="Times New Roman"/>
        <family val="1"/>
      </rPr>
      <t>Source: O’Neil Commodity Consulting, Inc.</t>
    </r>
  </si>
  <si>
    <r>
      <rPr>
        <vertAlign val="superscript"/>
        <sz val="8"/>
        <color theme="1"/>
        <rFont val="Times New Roman"/>
        <family val="1"/>
      </rPr>
      <t xml:space="preserve">2 </t>
    </r>
    <r>
      <rPr>
        <sz val="8"/>
        <color theme="1"/>
        <rFont val="Times New Roman"/>
        <family val="1"/>
      </rPr>
      <t>Landed cost is total transportation cost plus the farm price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</si>
</sst>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0"/>
      <color theme="1"/>
      <name val="Century Gothic"/>
      <family val="2"/>
    </font>
    <font>
      <b/>
      <sz val="10"/>
      <color theme="1"/>
      <name val="Century Gothic"/>
      <family val="2"/>
    </font>
    <font>
      <sz val="8"/>
      <color theme="1"/>
      <name val="Calibri"/>
      <family val="2"/>
      <scheme val="minor"/>
    </font>
    <font>
      <b/>
      <sz val="11"/>
      <color theme="2" tint="-0.749992370372631"/>
      <name val="Century Gothic"/>
      <family val="2"/>
    </font>
    <font>
      <vertAlign val="superscript"/>
      <sz val="10"/>
      <color theme="1"/>
      <name val="Century Gothic"/>
      <family val="2"/>
    </font>
    <font>
      <sz val="10"/>
      <name val="Arial"/>
      <family val="2"/>
    </font>
    <font>
      <sz val="8"/>
      <color theme="1"/>
      <name val="Times New Roman"/>
      <family val="1"/>
    </font>
    <font>
      <vertAlign val="superscript"/>
      <sz val="8"/>
      <color theme="1"/>
      <name val="Times New Roman"/>
      <family val="1"/>
    </font>
  </fonts>
  <fills count="7">
    <fill>
      <patternFill patternType="none"/>
    </fill>
    <fill>
      <patternFill patternType="gray125"/>
    </fill>
    <fill>
      <patternFill patternType="solid">
        <fgColor rgb="FFFBF4A8"/>
        <bgColor indexed="64"/>
      </patternFill>
    </fill>
    <fill>
      <patternFill patternType="solid">
        <fgColor rgb="FFFBFBC2"/>
        <bgColor indexed="64"/>
      </patternFill>
    </fill>
    <fill>
      <patternFill patternType="solid">
        <fgColor rgb="FFFAFAE6"/>
        <bgColor indexed="64"/>
      </patternFill>
    </fill>
    <fill>
      <patternFill patternType="solid">
        <fgColor rgb="FFF3D44F"/>
        <bgColor indexed="64"/>
      </patternFill>
    </fill>
    <fill>
      <patternFill patternType="solid">
        <fgColor indexed="6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thin">
        <color auto="1"/>
      </right>
      <top style="medium">
        <color indexed="64"/>
      </top>
      <bottom/>
      <diagonal/>
    </border>
  </borders>
  <cellStyleXfs count="2">
    <xf numFmtId="0" fontId="0" fillId="0" borderId="0"/>
    <xf numFmtId="0" fontId="6" fillId="0" borderId="0"/>
  </cellStyleXfs>
  <cellXfs count="33">
    <xf numFmtId="0" fontId="0" fillId="0" borderId="0" xfId="0"/>
    <xf numFmtId="0" fontId="3" fillId="0" borderId="0" xfId="0" applyFont="1"/>
    <xf numFmtId="0" fontId="0" fillId="0" borderId="0" xfId="0" applyAlignment="1">
      <alignment vertical="center"/>
    </xf>
    <xf numFmtId="0" fontId="2" fillId="3" borderId="1" xfId="0" applyFont="1" applyFill="1" applyBorder="1" applyAlignment="1">
      <alignment horizontal="center" vertical="center"/>
    </xf>
    <xf numFmtId="0" fontId="1" fillId="4" borderId="1" xfId="0" applyFont="1" applyFill="1" applyBorder="1" applyAlignment="1">
      <alignment horizontal="center"/>
    </xf>
    <xf numFmtId="0" fontId="1" fillId="3" borderId="1" xfId="0" applyFont="1" applyFill="1" applyBorder="1"/>
    <xf numFmtId="0" fontId="1" fillId="4" borderId="1" xfId="0" applyFont="1" applyFill="1" applyBorder="1"/>
    <xf numFmtId="0" fontId="1" fillId="3" borderId="1" xfId="0" applyFont="1" applyFill="1" applyBorder="1" applyAlignment="1">
      <alignment vertical="center"/>
    </xf>
    <xf numFmtId="0" fontId="2" fillId="2" borderId="1" xfId="0" applyFont="1" applyFill="1" applyBorder="1"/>
    <xf numFmtId="2" fontId="1" fillId="3" borderId="1" xfId="0" applyNumberFormat="1" applyFont="1" applyFill="1" applyBorder="1"/>
    <xf numFmtId="0" fontId="1" fillId="3" borderId="3" xfId="0" applyFont="1" applyFill="1" applyBorder="1"/>
    <xf numFmtId="0" fontId="1" fillId="3" borderId="2" xfId="0" applyFont="1" applyFill="1" applyBorder="1"/>
    <xf numFmtId="2" fontId="1" fillId="3" borderId="2" xfId="0" applyNumberFormat="1" applyFont="1" applyFill="1" applyBorder="1"/>
    <xf numFmtId="164" fontId="1" fillId="3" borderId="3" xfId="0" applyNumberFormat="1" applyFont="1" applyFill="1" applyBorder="1" applyAlignment="1">
      <alignment horizontal="right" vertical="top"/>
    </xf>
    <xf numFmtId="2" fontId="1" fillId="3" borderId="4" xfId="0" applyNumberFormat="1" applyFont="1" applyFill="1" applyBorder="1"/>
    <xf numFmtId="0" fontId="1" fillId="3" borderId="5" xfId="0" applyFont="1" applyFill="1" applyBorder="1"/>
    <xf numFmtId="2" fontId="1" fillId="3" borderId="5" xfId="0" applyNumberFormat="1" applyFont="1" applyFill="1" applyBorder="1"/>
    <xf numFmtId="0" fontId="1" fillId="3" borderId="4" xfId="0" applyFont="1" applyFill="1" applyBorder="1"/>
    <xf numFmtId="0" fontId="1" fillId="3" borderId="6" xfId="0" applyFont="1" applyFill="1" applyBorder="1"/>
    <xf numFmtId="164" fontId="1" fillId="3" borderId="3" xfId="0" applyNumberFormat="1" applyFont="1" applyFill="1" applyBorder="1"/>
    <xf numFmtId="0" fontId="0" fillId="6" borderId="0" xfId="0" applyFill="1"/>
    <xf numFmtId="0" fontId="3" fillId="6" borderId="0" xfId="0" applyFont="1" applyFill="1"/>
    <xf numFmtId="0" fontId="7" fillId="6" borderId="0" xfId="0" applyFont="1" applyFill="1" applyAlignment="1">
      <alignment vertical="center"/>
    </xf>
    <xf numFmtId="0" fontId="2" fillId="4" borderId="1" xfId="0" applyFont="1" applyFill="1" applyBorder="1" applyAlignment="1">
      <alignment horizontal="center" vertical="center"/>
    </xf>
    <xf numFmtId="0" fontId="7" fillId="6" borderId="0" xfId="0" applyFont="1" applyFill="1" applyAlignment="1">
      <alignment vertical="center"/>
    </xf>
    <xf numFmtId="0" fontId="2" fillId="2" borderId="1" xfId="0" applyFont="1" applyFill="1" applyBorder="1" applyAlignment="1">
      <alignment horizontal="center"/>
    </xf>
    <xf numFmtId="0" fontId="7" fillId="6" borderId="0" xfId="0" applyFont="1" applyFill="1" applyAlignment="1">
      <alignment vertical="center" wrapText="1"/>
    </xf>
    <xf numFmtId="2" fontId="2" fillId="2" borderId="1" xfId="0" applyNumberFormat="1" applyFont="1" applyFill="1" applyBorder="1" applyAlignment="1">
      <alignment horizontal="center"/>
    </xf>
    <xf numFmtId="0" fontId="4" fillId="5" borderId="1" xfId="0" applyFont="1" applyFill="1" applyBorder="1" applyAlignment="1">
      <alignment horizontal="center" vertical="center"/>
    </xf>
    <xf numFmtId="0" fontId="2" fillId="3" borderId="1" xfId="0" quotePrefix="1" applyNumberFormat="1" applyFont="1" applyFill="1" applyBorder="1" applyAlignment="1">
      <alignment horizontal="center"/>
    </xf>
    <xf numFmtId="0" fontId="2" fillId="3" borderId="1" xfId="0" applyNumberFormat="1" applyFont="1" applyFill="1" applyBorder="1" applyAlignment="1">
      <alignment horizontal="center"/>
    </xf>
    <xf numFmtId="0" fontId="2" fillId="3" borderId="1" xfId="0" applyFont="1" applyFill="1" applyBorder="1" applyAlignment="1">
      <alignment horizontal="center"/>
    </xf>
    <xf numFmtId="0" fontId="1" fillId="3" borderId="1" xfId="0" applyFont="1" applyFill="1" applyBorder="1" applyAlignment="1">
      <alignment horizontal="center"/>
    </xf>
  </cellXfs>
  <cellStyles count="2">
    <cellStyle name="Normal" xfId="0" builtinId="0"/>
    <cellStyle name="Normal 2" xfId="1"/>
  </cellStyles>
  <dxfs count="0"/>
  <tableStyles count="0" defaultTableStyle="TableStyleMedium9" defaultPivotStyle="PivotStyleLight16"/>
  <colors>
    <mruColors>
      <color rgb="FFF3D44F"/>
      <color rgb="FFF7E753"/>
      <color rgb="FFF5E123"/>
      <color rgb="FFFBF4A8"/>
      <color rgb="FFFBFBC2"/>
      <color rgb="FFFAFA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topLeftCell="C10" workbookViewId="0">
      <selection activeCell="F32" sqref="F32"/>
    </sheetView>
  </sheetViews>
  <sheetFormatPr defaultRowHeight="14.4" x14ac:dyDescent="0.3"/>
  <cols>
    <col min="1" max="1" width="28.109375" customWidth="1"/>
    <col min="2" max="2" width="8.109375" customWidth="1"/>
    <col min="3" max="3" width="9.109375" customWidth="1"/>
    <col min="4" max="4" width="7.109375" bestFit="1" customWidth="1"/>
  </cols>
  <sheetData>
    <row r="1" spans="1:13" ht="32.4" customHeight="1" x14ac:dyDescent="0.3">
      <c r="A1" s="28" t="s">
        <v>24</v>
      </c>
      <c r="B1" s="28"/>
      <c r="C1" s="28"/>
      <c r="D1" s="28"/>
      <c r="E1" s="28"/>
      <c r="F1" s="28"/>
      <c r="G1" s="28"/>
      <c r="H1" s="28"/>
      <c r="I1" s="28"/>
      <c r="J1" s="28"/>
      <c r="K1" s="28"/>
    </row>
    <row r="2" spans="1:13" x14ac:dyDescent="0.3">
      <c r="A2" s="32"/>
      <c r="B2" s="29" t="s">
        <v>27</v>
      </c>
      <c r="C2" s="30"/>
      <c r="D2" s="30"/>
      <c r="E2" s="30"/>
      <c r="F2" s="30"/>
      <c r="G2" s="30"/>
      <c r="H2" s="30"/>
      <c r="I2" s="30"/>
      <c r="J2" s="30"/>
      <c r="K2" s="30"/>
      <c r="L2" s="20"/>
      <c r="M2" s="20"/>
    </row>
    <row r="3" spans="1:13" x14ac:dyDescent="0.3">
      <c r="A3" s="32"/>
      <c r="B3" s="31" t="s">
        <v>22</v>
      </c>
      <c r="C3" s="31"/>
      <c r="D3" s="31"/>
      <c r="E3" s="31"/>
      <c r="F3" s="31"/>
      <c r="G3" s="31" t="s">
        <v>23</v>
      </c>
      <c r="H3" s="31"/>
      <c r="I3" s="31"/>
      <c r="J3" s="31"/>
      <c r="K3" s="31"/>
      <c r="L3" s="20"/>
      <c r="M3" s="20"/>
    </row>
    <row r="4" spans="1:13" x14ac:dyDescent="0.3">
      <c r="A4" s="32"/>
      <c r="B4" s="3" t="s">
        <v>0</v>
      </c>
      <c r="C4" s="3" t="s">
        <v>1</v>
      </c>
      <c r="D4" s="3" t="s">
        <v>2</v>
      </c>
      <c r="E4" s="3" t="s">
        <v>3</v>
      </c>
      <c r="F4" s="3" t="s">
        <v>4</v>
      </c>
      <c r="G4" s="3" t="s">
        <v>0</v>
      </c>
      <c r="H4" s="3" t="s">
        <v>1</v>
      </c>
      <c r="I4" s="3" t="s">
        <v>2</v>
      </c>
      <c r="J4" s="3" t="s">
        <v>3</v>
      </c>
      <c r="K4" s="3" t="s">
        <v>4</v>
      </c>
      <c r="L4" s="20"/>
      <c r="M4" s="20"/>
    </row>
    <row r="5" spans="1:13" x14ac:dyDescent="0.3">
      <c r="A5" s="32"/>
      <c r="B5" s="31" t="s">
        <v>5</v>
      </c>
      <c r="C5" s="31"/>
      <c r="D5" s="31"/>
      <c r="E5" s="31"/>
      <c r="F5" s="31"/>
      <c r="G5" s="31" t="s">
        <v>5</v>
      </c>
      <c r="H5" s="31"/>
      <c r="I5" s="31"/>
      <c r="J5" s="31"/>
      <c r="K5" s="31"/>
      <c r="L5" s="20"/>
      <c r="M5" s="20"/>
    </row>
    <row r="6" spans="1:13" ht="25.2" customHeight="1" x14ac:dyDescent="0.3">
      <c r="A6" s="4"/>
      <c r="B6" s="23" t="s">
        <v>6</v>
      </c>
      <c r="C6" s="23"/>
      <c r="D6" s="23"/>
      <c r="E6" s="23"/>
      <c r="F6" s="23"/>
      <c r="G6" s="23"/>
      <c r="H6" s="23"/>
      <c r="I6" s="23"/>
      <c r="J6" s="23"/>
      <c r="K6" s="23"/>
      <c r="L6" s="20"/>
      <c r="M6" s="20"/>
    </row>
    <row r="7" spans="1:13" x14ac:dyDescent="0.3">
      <c r="A7" s="8" t="s">
        <v>7</v>
      </c>
      <c r="B7" s="27" t="s">
        <v>8</v>
      </c>
      <c r="C7" s="27"/>
      <c r="D7" s="27"/>
      <c r="E7" s="27"/>
      <c r="F7" s="27"/>
      <c r="G7" s="25" t="s">
        <v>9</v>
      </c>
      <c r="H7" s="25"/>
      <c r="I7" s="25"/>
      <c r="J7" s="25"/>
      <c r="K7" s="25"/>
      <c r="L7" s="20"/>
      <c r="M7" s="20"/>
    </row>
    <row r="8" spans="1:13" x14ac:dyDescent="0.3">
      <c r="A8" s="5" t="s">
        <v>10</v>
      </c>
      <c r="B8" s="9">
        <v>12.02</v>
      </c>
      <c r="C8" s="9">
        <v>12.02</v>
      </c>
      <c r="D8" s="9">
        <v>8.5</v>
      </c>
      <c r="E8" s="9">
        <v>8.3800000000000008</v>
      </c>
      <c r="F8" s="9">
        <f>AVERAGE(B8:E8)</f>
        <v>10.23</v>
      </c>
      <c r="G8" s="9">
        <v>3.91</v>
      </c>
      <c r="H8" s="9">
        <v>3.91</v>
      </c>
      <c r="I8" s="9">
        <v>3.66</v>
      </c>
      <c r="J8" s="9">
        <v>3.35</v>
      </c>
      <c r="K8" s="9">
        <f>AVERAGE(G8:J8)</f>
        <v>3.7075</v>
      </c>
      <c r="L8" s="20"/>
      <c r="M8" s="20"/>
    </row>
    <row r="9" spans="1:13" ht="15.6" x14ac:dyDescent="0.3">
      <c r="A9" s="5" t="s">
        <v>20</v>
      </c>
      <c r="B9" s="9"/>
      <c r="C9" s="9"/>
      <c r="D9" s="9"/>
      <c r="E9" s="9"/>
      <c r="F9" s="9"/>
      <c r="G9" s="9">
        <v>90.21</v>
      </c>
      <c r="H9" s="9">
        <v>87.88</v>
      </c>
      <c r="I9" s="9">
        <v>88.22</v>
      </c>
      <c r="J9" s="9">
        <v>87.4</v>
      </c>
      <c r="K9" s="9">
        <f>AVERAGE(G9:J9)</f>
        <v>88.427499999999981</v>
      </c>
      <c r="L9" s="20"/>
      <c r="M9" s="20"/>
    </row>
    <row r="10" spans="1:13" ht="15.6" x14ac:dyDescent="0.3">
      <c r="A10" s="5" t="s">
        <v>19</v>
      </c>
      <c r="B10" s="9">
        <v>11.63</v>
      </c>
      <c r="C10" s="9">
        <v>11.89</v>
      </c>
      <c r="D10" s="9">
        <v>12.85</v>
      </c>
      <c r="E10" s="9">
        <v>12.12</v>
      </c>
      <c r="F10" s="9">
        <f t="shared" ref="F10:F14" si="0">AVERAGE(B10:E10)</f>
        <v>12.1225</v>
      </c>
      <c r="G10" s="9"/>
      <c r="H10" s="9"/>
      <c r="I10" s="9"/>
      <c r="J10" s="9"/>
      <c r="K10" s="9"/>
      <c r="L10" s="20"/>
      <c r="M10" s="20"/>
    </row>
    <row r="11" spans="1:13" ht="15" thickBot="1" x14ac:dyDescent="0.35">
      <c r="A11" s="11" t="s">
        <v>11</v>
      </c>
      <c r="B11" s="12">
        <v>21.94</v>
      </c>
      <c r="C11" s="12">
        <v>20.46</v>
      </c>
      <c r="D11" s="12">
        <v>21.43</v>
      </c>
      <c r="E11" s="12">
        <v>18.62</v>
      </c>
      <c r="F11" s="12">
        <f t="shared" si="0"/>
        <v>20.612500000000001</v>
      </c>
      <c r="G11" s="12"/>
      <c r="H11" s="12"/>
      <c r="I11" s="12"/>
      <c r="J11" s="12"/>
      <c r="K11" s="12"/>
      <c r="L11" s="20"/>
      <c r="M11" s="20"/>
    </row>
    <row r="12" spans="1:13" ht="15" thickBot="1" x14ac:dyDescent="0.35">
      <c r="A12" s="18" t="s">
        <v>12</v>
      </c>
      <c r="B12" s="16">
        <f>SUM(B8:B11)</f>
        <v>45.59</v>
      </c>
      <c r="C12" s="16">
        <f>SUM(C8:C11)</f>
        <v>44.370000000000005</v>
      </c>
      <c r="D12" s="16">
        <f>SUM(D8:D11)</f>
        <v>42.78</v>
      </c>
      <c r="E12" s="16">
        <f>SUM(E8:E11)</f>
        <v>39.120000000000005</v>
      </c>
      <c r="F12" s="12">
        <f t="shared" si="0"/>
        <v>42.965000000000003</v>
      </c>
      <c r="G12" s="16">
        <f>SUM(G8:G11)</f>
        <v>94.11999999999999</v>
      </c>
      <c r="H12" s="16">
        <f>SUM(H8:H11)</f>
        <v>91.789999999999992</v>
      </c>
      <c r="I12" s="16">
        <f>SUM(I8:I11)</f>
        <v>91.88</v>
      </c>
      <c r="J12" s="16">
        <f>SUM(J8:J11)</f>
        <v>90.75</v>
      </c>
      <c r="K12" s="16">
        <f>AVERAGE(G12:J12)</f>
        <v>92.134999999999991</v>
      </c>
      <c r="L12" s="20"/>
      <c r="M12" s="20"/>
    </row>
    <row r="13" spans="1:13" ht="15" thickBot="1" x14ac:dyDescent="0.35">
      <c r="A13" s="17" t="s">
        <v>21</v>
      </c>
      <c r="B13" s="16">
        <v>149.47</v>
      </c>
      <c r="C13" s="16">
        <v>144.09</v>
      </c>
      <c r="D13" s="16">
        <v>146.58000000000001</v>
      </c>
      <c r="E13" s="16">
        <v>146.84</v>
      </c>
      <c r="F13" s="16">
        <f t="shared" si="0"/>
        <v>146.745</v>
      </c>
      <c r="G13" s="16">
        <v>150.41999999999999</v>
      </c>
      <c r="H13" s="16">
        <v>143.04</v>
      </c>
      <c r="I13" s="16">
        <v>144.61000000000001</v>
      </c>
      <c r="J13" s="16">
        <v>139.63</v>
      </c>
      <c r="K13" s="16">
        <f t="shared" ref="K13:K14" si="1">AVERAGE(G13:J13)</f>
        <v>144.42500000000001</v>
      </c>
      <c r="L13" s="20"/>
      <c r="M13" s="20"/>
    </row>
    <row r="14" spans="1:13" ht="16.2" thickBot="1" x14ac:dyDescent="0.35">
      <c r="A14" s="15" t="s">
        <v>28</v>
      </c>
      <c r="B14" s="16">
        <f>B12+B13</f>
        <v>195.06</v>
      </c>
      <c r="C14" s="16">
        <f>C12+C13</f>
        <v>188.46</v>
      </c>
      <c r="D14" s="16">
        <f>D12+D13</f>
        <v>189.36</v>
      </c>
      <c r="E14" s="16">
        <f>E12+E13</f>
        <v>185.96</v>
      </c>
      <c r="F14" s="16">
        <f t="shared" si="0"/>
        <v>189.71</v>
      </c>
      <c r="G14" s="16">
        <f>G12+G13</f>
        <v>244.53999999999996</v>
      </c>
      <c r="H14" s="16">
        <f>H12+H13</f>
        <v>234.82999999999998</v>
      </c>
      <c r="I14" s="16">
        <f>I12+I13</f>
        <v>236.49</v>
      </c>
      <c r="J14" s="16">
        <f>J12+J13</f>
        <v>230.38</v>
      </c>
      <c r="K14" s="16">
        <f t="shared" si="1"/>
        <v>236.55999999999997</v>
      </c>
      <c r="L14" s="20"/>
      <c r="M14" s="20"/>
    </row>
    <row r="15" spans="1:13" x14ac:dyDescent="0.3">
      <c r="A15" s="10" t="s">
        <v>14</v>
      </c>
      <c r="B15" s="13">
        <f t="shared" ref="B15:K15" si="2">(B12/B14)*100</f>
        <v>23.372295703885985</v>
      </c>
      <c r="C15" s="13">
        <f t="shared" si="2"/>
        <v>23.543457497612227</v>
      </c>
      <c r="D15" s="13">
        <f t="shared" si="2"/>
        <v>22.591888466413181</v>
      </c>
      <c r="E15" s="13">
        <f t="shared" si="2"/>
        <v>21.036782103678213</v>
      </c>
      <c r="F15" s="13">
        <f t="shared" si="2"/>
        <v>22.647725475726112</v>
      </c>
      <c r="G15" s="13">
        <f t="shared" si="2"/>
        <v>38.488590823587145</v>
      </c>
      <c r="H15" s="13">
        <f t="shared" si="2"/>
        <v>39.087850785674746</v>
      </c>
      <c r="I15" s="13">
        <f t="shared" si="2"/>
        <v>38.851537062877924</v>
      </c>
      <c r="J15" s="13">
        <f t="shared" si="2"/>
        <v>39.391440229186564</v>
      </c>
      <c r="K15" s="13">
        <f t="shared" si="2"/>
        <v>38.947835644234019</v>
      </c>
      <c r="L15" s="20"/>
      <c r="M15" s="20"/>
    </row>
    <row r="16" spans="1:13" ht="26.4" customHeight="1" x14ac:dyDescent="0.3">
      <c r="A16" s="6"/>
      <c r="B16" s="23" t="s">
        <v>15</v>
      </c>
      <c r="C16" s="23"/>
      <c r="D16" s="23"/>
      <c r="E16" s="23"/>
      <c r="F16" s="23"/>
      <c r="G16" s="23"/>
      <c r="H16" s="23"/>
      <c r="I16" s="23"/>
      <c r="J16" s="23"/>
      <c r="K16" s="23"/>
      <c r="L16" s="20"/>
      <c r="M16" s="20"/>
    </row>
    <row r="17" spans="1:14" x14ac:dyDescent="0.3">
      <c r="A17" s="8" t="s">
        <v>7</v>
      </c>
      <c r="B17" s="25" t="s">
        <v>8</v>
      </c>
      <c r="C17" s="25"/>
      <c r="D17" s="25"/>
      <c r="E17" s="25"/>
      <c r="F17" s="25"/>
      <c r="G17" s="25" t="s">
        <v>16</v>
      </c>
      <c r="H17" s="25"/>
      <c r="I17" s="25"/>
      <c r="J17" s="25"/>
      <c r="K17" s="25"/>
      <c r="L17" s="20"/>
      <c r="M17" s="20"/>
    </row>
    <row r="18" spans="1:14" x14ac:dyDescent="0.3">
      <c r="A18" s="5" t="s">
        <v>10</v>
      </c>
      <c r="B18" s="9">
        <v>12.02</v>
      </c>
      <c r="C18" s="9">
        <v>12.02</v>
      </c>
      <c r="D18" s="9">
        <v>8.5</v>
      </c>
      <c r="E18" s="9">
        <v>8.3800000000000008</v>
      </c>
      <c r="F18" s="9">
        <f t="shared" ref="F18:F25" si="3">AVERAGE(B18:E18)</f>
        <v>10.23</v>
      </c>
      <c r="G18" s="9">
        <v>3.91</v>
      </c>
      <c r="H18" s="9">
        <v>3.91</v>
      </c>
      <c r="I18" s="9">
        <v>3.66</v>
      </c>
      <c r="J18" s="9">
        <v>3.35</v>
      </c>
      <c r="K18" s="9">
        <f t="shared" ref="K18:K19" si="4">AVERAGE(G18:J18)</f>
        <v>3.7075</v>
      </c>
      <c r="L18" s="20"/>
      <c r="M18" s="20"/>
      <c r="N18" s="2"/>
    </row>
    <row r="19" spans="1:14" ht="15.6" x14ac:dyDescent="0.3">
      <c r="A19" s="5" t="s">
        <v>20</v>
      </c>
      <c r="B19" s="9"/>
      <c r="C19" s="9"/>
      <c r="D19" s="9"/>
      <c r="E19" s="9"/>
      <c r="F19" s="9"/>
      <c r="G19" s="9">
        <v>94.87</v>
      </c>
      <c r="H19" s="9">
        <v>93.01</v>
      </c>
      <c r="I19" s="9">
        <v>93.28</v>
      </c>
      <c r="J19" s="9">
        <v>94.53</v>
      </c>
      <c r="K19" s="9">
        <f t="shared" si="4"/>
        <v>93.922499999999985</v>
      </c>
      <c r="L19" s="20"/>
      <c r="M19" s="20"/>
    </row>
    <row r="20" spans="1:14" ht="15.6" x14ac:dyDescent="0.3">
      <c r="A20" s="5" t="s">
        <v>19</v>
      </c>
      <c r="B20" s="9">
        <v>11.63</v>
      </c>
      <c r="C20" s="9">
        <v>11.89</v>
      </c>
      <c r="D20" s="9">
        <v>12.85</v>
      </c>
      <c r="E20" s="9">
        <v>12.12</v>
      </c>
      <c r="F20" s="9">
        <f t="shared" si="3"/>
        <v>12.1225</v>
      </c>
      <c r="G20" s="9"/>
      <c r="H20" s="9"/>
      <c r="I20" s="9"/>
      <c r="J20" s="9"/>
      <c r="K20" s="9"/>
      <c r="L20" s="20"/>
      <c r="M20" s="20"/>
    </row>
    <row r="21" spans="1:14" ht="15" thickBot="1" x14ac:dyDescent="0.35">
      <c r="A21" s="11" t="s">
        <v>11</v>
      </c>
      <c r="B21" s="12">
        <v>21.94</v>
      </c>
      <c r="C21" s="12">
        <v>20.46</v>
      </c>
      <c r="D21" s="12">
        <v>21.43</v>
      </c>
      <c r="E21" s="12">
        <v>18.62</v>
      </c>
      <c r="F21" s="12">
        <f t="shared" si="3"/>
        <v>20.612500000000001</v>
      </c>
      <c r="G21" s="12"/>
      <c r="H21" s="12"/>
      <c r="I21" s="12"/>
      <c r="J21" s="12"/>
      <c r="K21" s="12"/>
      <c r="L21" s="20"/>
      <c r="M21" s="20"/>
    </row>
    <row r="22" spans="1:14" ht="15" thickBot="1" x14ac:dyDescent="0.35">
      <c r="A22" s="10" t="s">
        <v>12</v>
      </c>
      <c r="B22" s="16">
        <f>SUM(B18:B21)</f>
        <v>45.59</v>
      </c>
      <c r="C22" s="16">
        <f>SUM(C18:C21)</f>
        <v>44.370000000000005</v>
      </c>
      <c r="D22" s="16">
        <f>SUM(D18:D21)</f>
        <v>42.78</v>
      </c>
      <c r="E22" s="16">
        <f>SUM(E18:E21)</f>
        <v>39.120000000000005</v>
      </c>
      <c r="F22" s="12">
        <f t="shared" si="3"/>
        <v>42.965000000000003</v>
      </c>
      <c r="G22" s="16">
        <f>SUM(G18:G21)</f>
        <v>98.78</v>
      </c>
      <c r="H22" s="16">
        <f>SUM(H18:H21)</f>
        <v>96.92</v>
      </c>
      <c r="I22" s="16">
        <f>SUM(I18:I21)</f>
        <v>96.94</v>
      </c>
      <c r="J22" s="16">
        <f>SUM(J18:J21)</f>
        <v>97.88</v>
      </c>
      <c r="K22" s="16">
        <f>SUM(K18:K21)</f>
        <v>97.629999999999981</v>
      </c>
      <c r="L22" s="20"/>
      <c r="M22" s="20"/>
    </row>
    <row r="23" spans="1:14" ht="15" thickBot="1" x14ac:dyDescent="0.35">
      <c r="A23" s="11" t="s">
        <v>21</v>
      </c>
      <c r="B23" s="14">
        <v>376.01</v>
      </c>
      <c r="C23" s="14">
        <v>359.6</v>
      </c>
      <c r="D23" s="14">
        <v>353.84</v>
      </c>
      <c r="E23" s="14">
        <v>329.59</v>
      </c>
      <c r="F23" s="12">
        <f t="shared" si="3"/>
        <v>354.76</v>
      </c>
      <c r="G23" s="14">
        <v>356.66</v>
      </c>
      <c r="H23" s="14">
        <v>343.06</v>
      </c>
      <c r="I23" s="14">
        <v>239.76</v>
      </c>
      <c r="J23" s="14">
        <v>310.61</v>
      </c>
      <c r="K23" s="14">
        <f t="shared" ref="K23:K24" si="5">AVERAGE(G23:J23)</f>
        <v>312.52250000000004</v>
      </c>
      <c r="L23" s="20"/>
      <c r="M23" s="20"/>
    </row>
    <row r="24" spans="1:14" ht="15" thickBot="1" x14ac:dyDescent="0.35">
      <c r="A24" s="17" t="s">
        <v>13</v>
      </c>
      <c r="B24" s="14">
        <f>B22+B23</f>
        <v>421.6</v>
      </c>
      <c r="C24" s="14">
        <f>C22+C23</f>
        <v>403.97</v>
      </c>
      <c r="D24" s="14">
        <f>D22+D23</f>
        <v>396.62</v>
      </c>
      <c r="E24" s="14">
        <f>E22+E23</f>
        <v>368.71</v>
      </c>
      <c r="F24" s="12">
        <f t="shared" si="3"/>
        <v>397.72500000000002</v>
      </c>
      <c r="G24" s="14">
        <f>G22+G23</f>
        <v>455.44000000000005</v>
      </c>
      <c r="H24" s="14">
        <f>H22+H23</f>
        <v>439.98</v>
      </c>
      <c r="I24" s="14">
        <f>I22+I23</f>
        <v>336.7</v>
      </c>
      <c r="J24" s="14">
        <f>J22+J23</f>
        <v>408.49</v>
      </c>
      <c r="K24" s="14">
        <f t="shared" si="5"/>
        <v>410.15250000000003</v>
      </c>
      <c r="L24" s="20"/>
      <c r="M24" s="20"/>
    </row>
    <row r="25" spans="1:14" x14ac:dyDescent="0.3">
      <c r="A25" s="10" t="s">
        <v>14</v>
      </c>
      <c r="B25" s="13">
        <f>(B22/B24)*100</f>
        <v>10.813567362428843</v>
      </c>
      <c r="C25" s="13">
        <f>(C22/C24)*100</f>
        <v>10.983488872936109</v>
      </c>
      <c r="D25" s="13">
        <f>(D22/D24)*100</f>
        <v>10.786142907568957</v>
      </c>
      <c r="E25" s="13">
        <f>(E22/E24)*100</f>
        <v>10.60996447072225</v>
      </c>
      <c r="F25" s="19">
        <f t="shared" si="3"/>
        <v>10.798290903414038</v>
      </c>
      <c r="G25" s="13">
        <f>(G22/G24)*100</f>
        <v>21.688916212893027</v>
      </c>
      <c r="H25" s="13">
        <f>(H22/H24)*100</f>
        <v>22.028274012455114</v>
      </c>
      <c r="I25" s="13">
        <f>(I22/I24)*100</f>
        <v>28.791208791208788</v>
      </c>
      <c r="J25" s="13">
        <f>(J22/J24)*100</f>
        <v>23.96141888418321</v>
      </c>
      <c r="K25" s="19">
        <f t="shared" ref="K25" si="6">AVERAGE(G25:J25)</f>
        <v>24.117454475185035</v>
      </c>
      <c r="L25" s="20"/>
      <c r="M25" s="20"/>
    </row>
    <row r="26" spans="1:14" ht="28.2" customHeight="1" x14ac:dyDescent="0.3">
      <c r="A26" s="6"/>
      <c r="B26" s="23" t="s">
        <v>17</v>
      </c>
      <c r="C26" s="23"/>
      <c r="D26" s="23"/>
      <c r="E26" s="23"/>
      <c r="F26" s="23"/>
      <c r="G26" s="23"/>
      <c r="H26" s="23"/>
      <c r="I26" s="23"/>
      <c r="J26" s="23"/>
      <c r="K26" s="23"/>
      <c r="L26" s="20"/>
      <c r="M26" s="20"/>
    </row>
    <row r="27" spans="1:14" x14ac:dyDescent="0.3">
      <c r="A27" s="8" t="s">
        <v>7</v>
      </c>
      <c r="B27" s="25" t="s">
        <v>18</v>
      </c>
      <c r="C27" s="25"/>
      <c r="D27" s="25"/>
      <c r="E27" s="25"/>
      <c r="F27" s="25"/>
      <c r="G27" s="25" t="s">
        <v>18</v>
      </c>
      <c r="H27" s="25"/>
      <c r="I27" s="25"/>
      <c r="J27" s="25"/>
      <c r="K27" s="25"/>
      <c r="L27" s="20"/>
      <c r="M27" s="20"/>
    </row>
    <row r="28" spans="1:14" x14ac:dyDescent="0.3">
      <c r="A28" s="5" t="s">
        <v>10</v>
      </c>
      <c r="B28" s="9">
        <v>3.91</v>
      </c>
      <c r="C28" s="9">
        <v>3.91</v>
      </c>
      <c r="D28" s="9">
        <v>3.66</v>
      </c>
      <c r="E28" s="9">
        <v>3.35</v>
      </c>
      <c r="F28" s="9">
        <f t="shared" ref="F28:F34" si="7">AVERAGE(B28:E28)</f>
        <v>3.7075</v>
      </c>
      <c r="G28" s="9">
        <v>3.91</v>
      </c>
      <c r="H28" s="9">
        <v>3.91</v>
      </c>
      <c r="I28" s="9">
        <v>3.66</v>
      </c>
      <c r="J28" s="9">
        <v>3.35</v>
      </c>
      <c r="K28" s="9">
        <f t="shared" ref="K28:K31" si="8">AVERAGE(G28:J28)</f>
        <v>3.7075</v>
      </c>
      <c r="L28" s="20"/>
      <c r="M28" s="20"/>
    </row>
    <row r="29" spans="1:14" ht="15.6" thickBot="1" x14ac:dyDescent="0.35">
      <c r="A29" s="7" t="s">
        <v>20</v>
      </c>
      <c r="B29" s="9">
        <v>35.94</v>
      </c>
      <c r="C29" s="9">
        <v>38.049999999999997</v>
      </c>
      <c r="D29" s="9">
        <v>38.049999999999997</v>
      </c>
      <c r="E29" s="9">
        <v>39.03</v>
      </c>
      <c r="F29" s="12">
        <f t="shared" si="7"/>
        <v>37.767499999999998</v>
      </c>
      <c r="G29" s="9">
        <v>74.52</v>
      </c>
      <c r="H29" s="9">
        <v>74</v>
      </c>
      <c r="I29" s="9">
        <v>74.94</v>
      </c>
      <c r="J29" s="9">
        <v>72.849999999999994</v>
      </c>
      <c r="K29" s="9">
        <f t="shared" si="8"/>
        <v>74.077499999999986</v>
      </c>
      <c r="L29" s="20"/>
      <c r="M29" s="20"/>
    </row>
    <row r="30" spans="1:14" ht="16.2" thickBot="1" x14ac:dyDescent="0.35">
      <c r="A30" s="11" t="s">
        <v>19</v>
      </c>
      <c r="B30" s="12">
        <v>11.63</v>
      </c>
      <c r="C30" s="12">
        <v>11.89</v>
      </c>
      <c r="D30" s="12">
        <v>12.85</v>
      </c>
      <c r="E30" s="12">
        <v>12.12</v>
      </c>
      <c r="F30" s="12">
        <f t="shared" si="7"/>
        <v>12.1225</v>
      </c>
      <c r="G30" s="12"/>
      <c r="H30" s="12"/>
      <c r="I30" s="12"/>
      <c r="J30" s="12"/>
      <c r="K30" s="12"/>
      <c r="L30" s="20"/>
      <c r="M30" s="20"/>
    </row>
    <row r="31" spans="1:14" ht="15" thickBot="1" x14ac:dyDescent="0.35">
      <c r="A31" s="10" t="s">
        <v>12</v>
      </c>
      <c r="B31" s="16">
        <f>SUM(B28:B30)</f>
        <v>51.48</v>
      </c>
      <c r="C31" s="16">
        <f>SUM(C28:C30)</f>
        <v>53.849999999999994</v>
      </c>
      <c r="D31" s="16">
        <f>SUM(D28:D30)</f>
        <v>54.559999999999995</v>
      </c>
      <c r="E31" s="16">
        <f>SUM(E28:E30)</f>
        <v>54.5</v>
      </c>
      <c r="F31" s="16">
        <f t="shared" si="7"/>
        <v>53.597499999999997</v>
      </c>
      <c r="G31" s="16">
        <f>SUM(G28:G30)</f>
        <v>78.429999999999993</v>
      </c>
      <c r="H31" s="16">
        <f>SUM(H28:H30)</f>
        <v>77.91</v>
      </c>
      <c r="I31" s="16">
        <f>SUM(I28:I30)</f>
        <v>78.599999999999994</v>
      </c>
      <c r="J31" s="16">
        <f>SUM(J28:J30)</f>
        <v>76.199999999999989</v>
      </c>
      <c r="K31" s="9">
        <f t="shared" si="8"/>
        <v>77.784999999999997</v>
      </c>
      <c r="L31" s="20"/>
      <c r="M31" s="20"/>
    </row>
    <row r="32" spans="1:14" ht="15" thickBot="1" x14ac:dyDescent="0.35">
      <c r="A32" s="11" t="s">
        <v>21</v>
      </c>
      <c r="B32" s="14">
        <v>202.46</v>
      </c>
      <c r="C32" s="14">
        <v>193.15</v>
      </c>
      <c r="D32" s="14">
        <v>173.06</v>
      </c>
      <c r="E32" s="14">
        <v>156.65</v>
      </c>
      <c r="F32" s="14">
        <f t="shared" si="7"/>
        <v>181.33</v>
      </c>
      <c r="G32" s="14">
        <v>202.46</v>
      </c>
      <c r="H32" s="14">
        <v>193.15</v>
      </c>
      <c r="I32" s="14">
        <v>173.06</v>
      </c>
      <c r="J32" s="14">
        <v>156.65</v>
      </c>
      <c r="K32" s="14">
        <f t="shared" ref="K32:K34" si="9">AVERAGE(G32:J32)</f>
        <v>181.33</v>
      </c>
      <c r="L32" s="20"/>
      <c r="M32" s="20"/>
    </row>
    <row r="33" spans="1:13" ht="15" thickBot="1" x14ac:dyDescent="0.35">
      <c r="A33" s="15" t="s">
        <v>13</v>
      </c>
      <c r="B33" s="16">
        <f>B31+B32</f>
        <v>253.94</v>
      </c>
      <c r="C33" s="16">
        <f>C31+C32</f>
        <v>247</v>
      </c>
      <c r="D33" s="16">
        <f>D31+D32</f>
        <v>227.62</v>
      </c>
      <c r="E33" s="16">
        <f>E31+E32</f>
        <v>211.15</v>
      </c>
      <c r="F33" s="14">
        <f t="shared" si="7"/>
        <v>234.92749999999998</v>
      </c>
      <c r="G33" s="16">
        <f>G31+G32</f>
        <v>280.89</v>
      </c>
      <c r="H33" s="16">
        <f>H31+H32</f>
        <v>271.06</v>
      </c>
      <c r="I33" s="16">
        <f>I31+I32</f>
        <v>251.66</v>
      </c>
      <c r="J33" s="16">
        <f>J31+J32</f>
        <v>232.85</v>
      </c>
      <c r="K33" s="14">
        <f t="shared" si="9"/>
        <v>259.11500000000001</v>
      </c>
      <c r="L33" s="20"/>
      <c r="M33" s="20"/>
    </row>
    <row r="34" spans="1:13" x14ac:dyDescent="0.3">
      <c r="A34" s="10" t="s">
        <v>14</v>
      </c>
      <c r="B34" s="13">
        <f>(B31/B33)*100</f>
        <v>20.272505316216428</v>
      </c>
      <c r="C34" s="13">
        <f>(C31/C33)*100</f>
        <v>21.801619433198375</v>
      </c>
      <c r="D34" s="13">
        <f>(D31/D33)*100</f>
        <v>23.969774185045249</v>
      </c>
      <c r="E34" s="13">
        <f>(E31/E33)*100</f>
        <v>25.811034809377219</v>
      </c>
      <c r="F34" s="19">
        <f t="shared" si="7"/>
        <v>22.96373343595932</v>
      </c>
      <c r="G34" s="13">
        <f>(G31/G33)*100</f>
        <v>27.921962334009752</v>
      </c>
      <c r="H34" s="13">
        <f>(H31/H33)*100</f>
        <v>28.74271379030473</v>
      </c>
      <c r="I34" s="13">
        <f>(I31/I33)*100</f>
        <v>31.232615433521417</v>
      </c>
      <c r="J34" s="13">
        <f>(J31/J33)*100</f>
        <v>32.724930212583203</v>
      </c>
      <c r="K34" s="19">
        <f t="shared" si="9"/>
        <v>30.155555442604776</v>
      </c>
      <c r="L34" s="20"/>
      <c r="M34" s="20"/>
    </row>
    <row r="35" spans="1:13" s="1" customFormat="1" ht="28.2" customHeight="1" x14ac:dyDescent="0.2">
      <c r="A35" s="26" t="s">
        <v>29</v>
      </c>
      <c r="B35" s="26"/>
      <c r="C35" s="26"/>
      <c r="D35" s="26"/>
      <c r="E35" s="26"/>
      <c r="F35" s="26"/>
      <c r="G35" s="26"/>
      <c r="H35" s="26"/>
      <c r="I35" s="26"/>
      <c r="J35" s="26"/>
      <c r="K35" s="26"/>
      <c r="L35" s="21"/>
      <c r="M35" s="21"/>
    </row>
    <row r="36" spans="1:13" s="1" customFormat="1" ht="19.2" customHeight="1" x14ac:dyDescent="0.2">
      <c r="A36" s="24" t="s">
        <v>25</v>
      </c>
      <c r="B36" s="24"/>
      <c r="C36" s="24"/>
      <c r="D36" s="24"/>
      <c r="E36" s="24"/>
      <c r="F36" s="24"/>
      <c r="G36" s="24"/>
      <c r="H36" s="24"/>
      <c r="I36" s="24"/>
      <c r="J36" s="24"/>
      <c r="K36" s="24"/>
      <c r="L36" s="21"/>
      <c r="M36" s="21"/>
    </row>
    <row r="37" spans="1:13" s="1" customFormat="1" ht="10.5" customHeight="1" x14ac:dyDescent="0.2">
      <c r="A37" s="22" t="s">
        <v>26</v>
      </c>
      <c r="B37" s="22"/>
      <c r="C37" s="22"/>
      <c r="D37" s="22"/>
      <c r="E37" s="22"/>
      <c r="F37" s="22"/>
      <c r="G37" s="22"/>
      <c r="H37" s="22"/>
      <c r="I37" s="22"/>
      <c r="J37" s="22"/>
      <c r="K37" s="22"/>
      <c r="L37" s="21"/>
      <c r="M37" s="21"/>
    </row>
    <row r="38" spans="1:13" s="1" customFormat="1" ht="15" customHeight="1" x14ac:dyDescent="0.2">
      <c r="A38" s="24" t="s">
        <v>30</v>
      </c>
      <c r="B38" s="24"/>
      <c r="C38" s="24"/>
      <c r="D38" s="24"/>
      <c r="E38" s="24"/>
      <c r="F38" s="24"/>
      <c r="G38" s="24"/>
      <c r="H38" s="24"/>
      <c r="I38" s="24"/>
      <c r="J38" s="24"/>
      <c r="K38" s="24"/>
      <c r="L38" s="21"/>
      <c r="M38" s="21"/>
    </row>
    <row r="39" spans="1:13" x14ac:dyDescent="0.3">
      <c r="A39" s="24" t="s">
        <v>31</v>
      </c>
      <c r="B39" s="24"/>
      <c r="C39" s="24"/>
      <c r="D39" s="24"/>
      <c r="E39" s="24"/>
      <c r="F39" s="24"/>
      <c r="G39" s="24"/>
      <c r="H39" s="24"/>
      <c r="I39" s="24"/>
      <c r="J39" s="24"/>
      <c r="K39" s="24"/>
      <c r="L39" s="20"/>
      <c r="M39" s="20"/>
    </row>
    <row r="40" spans="1:13" x14ac:dyDescent="0.3">
      <c r="A40" s="20"/>
      <c r="B40" s="20"/>
      <c r="C40" s="20"/>
      <c r="D40" s="20"/>
      <c r="E40" s="20"/>
      <c r="F40" s="20"/>
      <c r="G40" s="20"/>
      <c r="H40" s="20"/>
      <c r="I40" s="20"/>
      <c r="J40" s="20"/>
      <c r="K40" s="20"/>
      <c r="L40" s="20"/>
      <c r="M40" s="20"/>
    </row>
  </sheetData>
  <mergeCells count="20">
    <mergeCell ref="A1:K1"/>
    <mergeCell ref="B2:K2"/>
    <mergeCell ref="B3:F3"/>
    <mergeCell ref="G3:K3"/>
    <mergeCell ref="B5:F5"/>
    <mergeCell ref="G5:K5"/>
    <mergeCell ref="A2:A5"/>
    <mergeCell ref="B6:K6"/>
    <mergeCell ref="A39:K39"/>
    <mergeCell ref="B27:F27"/>
    <mergeCell ref="G27:K27"/>
    <mergeCell ref="A36:K36"/>
    <mergeCell ref="A38:K38"/>
    <mergeCell ref="A35:K35"/>
    <mergeCell ref="B16:K16"/>
    <mergeCell ref="B26:K26"/>
    <mergeCell ref="B7:F7"/>
    <mergeCell ref="G7:K7"/>
    <mergeCell ref="B17:F17"/>
    <mergeCell ref="G17:K17"/>
  </mergeCells>
  <pageMargins left="0.7" right="0.7" top="0.75" bottom="0.75" header="0.3" footer="0.3"/>
  <pageSetup orientation="landscape" r:id="rId1"/>
  <ignoredErrors>
    <ignoredError sqref="F14 F24:F25 F31 F33:F34 F22 F1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User</dc:creator>
  <cp:lastModifiedBy>Williams, SharonC - AMS</cp:lastModifiedBy>
  <cp:lastPrinted>2016-03-22T12:45:41Z</cp:lastPrinted>
  <dcterms:created xsi:type="dcterms:W3CDTF">2009-01-13T21:20:44Z</dcterms:created>
  <dcterms:modified xsi:type="dcterms:W3CDTF">2016-04-12T15:42:11Z</dcterms:modified>
</cp:coreProperties>
</file>